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<sst xmlns="http://schemas.openxmlformats.org/spreadsheetml/2006/main" count="214" uniqueCount="72">
  <si>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</si>
  <si>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</si>
  <si>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</si>
  <si>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</si>
  <si>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</si>
  <si>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</si>
  <si>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</si>
  <si>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 xml:space="preserve">Кубок. </t>
  </si>
  <si>
    <t xml:space="preserve">18.02. </t>
  </si>
  <si>
    <t xml:space="preserve">1. Айнтрахт - Ингольштадт </t>
  </si>
  <si>
    <t xml:space="preserve">2. Майнц - Вердер </t>
  </si>
  <si>
    <t xml:space="preserve">3. Марсель - Ренн </t>
  </si>
  <si>
    <t xml:space="preserve">4. Гамбург - Фрайбург </t>
  </si>
  <si>
    <t xml:space="preserve">6. Анже - Нанси </t>
  </si>
  <si>
    <t xml:space="preserve">8. Лорьян - Ницца </t>
  </si>
  <si>
    <t xml:space="preserve">9. Метц - Нант </t>
  </si>
  <si>
    <t xml:space="preserve">10. Эмполи - Лацио </t>
  </si>
  <si>
    <t xml:space="preserve">19.02. </t>
  </si>
  <si>
    <t xml:space="preserve">1. Реал СС - Вильяреал </t>
  </si>
  <si>
    <t xml:space="preserve">2. Болонья - Интер </t>
  </si>
  <si>
    <t xml:space="preserve">3. Пескара - Дженоа </t>
  </si>
  <si>
    <t xml:space="preserve">4. Удинезе - Сассуоло </t>
  </si>
  <si>
    <t xml:space="preserve">5. Бордо - Генгам </t>
  </si>
  <si>
    <t xml:space="preserve">6. Боруссия М - Лейпциг </t>
  </si>
  <si>
    <t xml:space="preserve">7. Валенсия - Атлетик </t>
  </si>
  <si>
    <t xml:space="preserve">8. Монпелье - Сент-Этьенн </t>
  </si>
  <si>
    <t xml:space="preserve">9. Кёльн - Шальке </t>
  </si>
  <si>
    <t xml:space="preserve">10. Милан - Фиорентина </t>
  </si>
  <si>
    <t xml:space="preserve">Финал. </t>
  </si>
  <si>
    <t xml:space="preserve">18-19.02. </t>
  </si>
  <si>
    <t xml:space="preserve">1. Гамбург - Фрайбург </t>
  </si>
  <si>
    <t xml:space="preserve">4. Лорьян - Ницца </t>
  </si>
  <si>
    <t xml:space="preserve">5. Метц - Нант </t>
  </si>
  <si>
    <t xml:space="preserve">6. Реал СС - Вильяреал </t>
  </si>
  <si>
    <t xml:space="preserve">7. Боруссия М - Лейпциг </t>
  </si>
  <si>
    <t xml:space="preserve">8. Валенсия - Атлетик </t>
  </si>
  <si>
    <t xml:space="preserve">9. Монпелье - Сент-Этьенн </t>
  </si>
  <si>
    <t xml:space="preserve">10. Кёльн - Шальке </t>
  </si>
  <si>
    <t>Мил</t>
  </si>
  <si>
    <t>ПСЖ</t>
  </si>
  <si>
    <t>Гур</t>
  </si>
  <si>
    <t>Куб</t>
  </si>
  <si>
    <t>Зен</t>
  </si>
  <si>
    <t>Деп</t>
  </si>
  <si>
    <t>Нью</t>
  </si>
  <si>
    <t>Лац</t>
  </si>
  <si>
    <t>Фио</t>
  </si>
  <si>
    <t>Мар</t>
  </si>
  <si>
    <t>М.Ю</t>
  </si>
  <si>
    <t>Аяк</t>
  </si>
  <si>
    <t>Арс</t>
  </si>
  <si>
    <t>Г.Р</t>
  </si>
  <si>
    <t>Дин</t>
  </si>
  <si>
    <t>Чер</t>
  </si>
  <si>
    <t>Гел</t>
  </si>
  <si>
    <t>Бал</t>
  </si>
  <si>
    <t>Атл</t>
  </si>
  <si>
    <t>Бор</t>
  </si>
  <si>
    <t>Бар</t>
  </si>
  <si>
    <t>Лил</t>
  </si>
  <si>
    <t>Инт</t>
  </si>
  <si>
    <t>Лид</t>
  </si>
  <si>
    <t>Шах</t>
  </si>
  <si>
    <t>Чит</t>
  </si>
  <si>
    <t>Х</t>
  </si>
  <si>
    <t>1Х</t>
  </si>
  <si>
    <t xml:space="preserve">2. Депортиво - Алавес </t>
  </si>
  <si>
    <t xml:space="preserve">3. Кан - Лилль </t>
  </si>
  <si>
    <t xml:space="preserve">7. Кан - Лилль </t>
  </si>
  <si>
    <t xml:space="preserve">5. Депортиво - Алавес </t>
  </si>
  <si>
    <t>2Х</t>
  </si>
  <si>
    <t>Х2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</si>
</sst>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17 тур. 18.02. </v>
      </c>
      <c r="B1" s="14" t="s">
        <v>38</v>
      </c>
      <c r="C1" s="14" t="s">
        <v>39</v>
      </c>
      <c r="D1" s="15" t="s">
        <v>40</v>
      </c>
      <c r="E1" s="15" t="s">
        <v>41</v>
      </c>
      <c r="F1" s="14" t="s">
        <v>42</v>
      </c>
      <c r="G1" s="14" t="s">
        <v>43</v>
      </c>
      <c r="H1" s="15" t="s">
        <v>44</v>
      </c>
      <c r="I1" s="15" t="s">
        <v>45</v>
      </c>
      <c r="J1" s="14" t="s">
        <v>46</v>
      </c>
      <c r="K1" s="14" t="s">
        <v>47</v>
      </c>
      <c r="L1" s="70" t="s">
        <v>0</v>
      </c>
    </row>
    <row r="2" spans="1:12" ht="12.75" customHeight="1">
      <c r="A2" s="12" t="str">
        <f>Программа!B3</f>
        <v>1. Айнтрахт - Ингольштадт </v>
      </c>
      <c r="B2" s="16">
        <v>1</v>
      </c>
      <c r="C2" s="16">
        <v>1</v>
      </c>
      <c r="D2" s="17">
        <v>1</v>
      </c>
      <c r="E2" s="17">
        <v>1</v>
      </c>
      <c r="F2" s="16">
        <v>1</v>
      </c>
      <c r="G2" s="16">
        <v>1</v>
      </c>
      <c r="H2" s="17">
        <v>1</v>
      </c>
      <c r="I2" s="17">
        <v>1</v>
      </c>
      <c r="J2" s="16">
        <v>1</v>
      </c>
      <c r="K2" s="16">
        <v>1</v>
      </c>
      <c r="L2" s="71">
        <v>2</v>
      </c>
    </row>
    <row r="3" spans="1:12" ht="12.75">
      <c r="A3" s="12" t="str">
        <f>Программа!B4</f>
        <v>2. Майнц - Вердер </v>
      </c>
      <c r="B3" s="16">
        <v>1</v>
      </c>
      <c r="C3" s="16">
        <v>1</v>
      </c>
      <c r="D3" s="17">
        <v>1</v>
      </c>
      <c r="E3" s="17">
        <v>1</v>
      </c>
      <c r="F3" s="16">
        <v>1</v>
      </c>
      <c r="G3" s="16">
        <v>1</v>
      </c>
      <c r="H3" s="17">
        <v>1</v>
      </c>
      <c r="I3" s="17">
        <v>1</v>
      </c>
      <c r="J3" s="16">
        <v>1</v>
      </c>
      <c r="K3" s="16">
        <v>1</v>
      </c>
      <c r="L3" s="71">
        <v>2</v>
      </c>
    </row>
    <row r="4" spans="1:12" ht="12.75">
      <c r="A4" s="12" t="str">
        <f>Программа!B5</f>
        <v>3. Марсель - Ренн </v>
      </c>
      <c r="B4" s="16">
        <v>1</v>
      </c>
      <c r="C4" s="16">
        <v>1</v>
      </c>
      <c r="D4" s="17">
        <v>1</v>
      </c>
      <c r="E4" s="17">
        <v>1</v>
      </c>
      <c r="F4" s="16" t="s">
        <v>65</v>
      </c>
      <c r="G4" s="16">
        <v>1</v>
      </c>
      <c r="H4" s="17">
        <v>1</v>
      </c>
      <c r="I4" s="17">
        <v>1</v>
      </c>
      <c r="J4" s="16">
        <v>1</v>
      </c>
      <c r="K4" s="16">
        <v>1</v>
      </c>
      <c r="L4" s="71">
        <v>1</v>
      </c>
    </row>
    <row r="5" spans="1:12" ht="12.75">
      <c r="A5" s="12" t="str">
        <f>Программа!B6</f>
        <v>4. Гамбург - Фрайбург </v>
      </c>
      <c r="B5" s="16" t="s">
        <v>65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17">
        <v>1</v>
      </c>
      <c r="I5" s="17">
        <v>1</v>
      </c>
      <c r="J5" s="16" t="s">
        <v>65</v>
      </c>
      <c r="K5" s="16">
        <v>1</v>
      </c>
      <c r="L5" s="71" t="s">
        <v>64</v>
      </c>
    </row>
    <row r="6" spans="1:12" ht="12.75">
      <c r="A6" s="12" t="str">
        <f>Программа!B7</f>
        <v>5. Депортиво - Алавес </v>
      </c>
      <c r="B6" s="16" t="s">
        <v>64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>
        <v>1</v>
      </c>
      <c r="K6" s="16">
        <v>1</v>
      </c>
      <c r="L6" s="71">
        <v>2</v>
      </c>
    </row>
    <row r="7" spans="1:12" ht="12.75">
      <c r="A7" s="12" t="str">
        <f>Программа!B8</f>
        <v>6. Анже - Нанси </v>
      </c>
      <c r="B7" s="16">
        <v>1</v>
      </c>
      <c r="C7" s="16" t="s">
        <v>64</v>
      </c>
      <c r="D7" s="17">
        <v>1</v>
      </c>
      <c r="E7" s="17">
        <v>1</v>
      </c>
      <c r="F7" s="16" t="s">
        <v>64</v>
      </c>
      <c r="G7" s="16">
        <v>1</v>
      </c>
      <c r="H7" s="17" t="s">
        <v>65</v>
      </c>
      <c r="I7" s="17" t="s">
        <v>64</v>
      </c>
      <c r="J7" s="16">
        <v>1</v>
      </c>
      <c r="K7" s="16">
        <v>1</v>
      </c>
      <c r="L7" s="71">
        <v>1</v>
      </c>
    </row>
    <row r="8" spans="1:12" ht="12.75">
      <c r="A8" s="12" t="str">
        <f>Программа!B9</f>
        <v>7. Кан - Лилль </v>
      </c>
      <c r="B8" s="16">
        <v>1</v>
      </c>
      <c r="C8" s="16" t="s">
        <v>64</v>
      </c>
      <c r="D8" s="17">
        <v>1</v>
      </c>
      <c r="E8" s="17">
        <v>1</v>
      </c>
      <c r="F8" s="16">
        <v>1</v>
      </c>
      <c r="G8" s="16">
        <v>1</v>
      </c>
      <c r="H8" s="17">
        <v>1</v>
      </c>
      <c r="I8" s="17" t="s">
        <v>64</v>
      </c>
      <c r="J8" s="16" t="s">
        <v>64</v>
      </c>
      <c r="K8" s="16">
        <v>1</v>
      </c>
      <c r="L8" s="71">
        <v>2</v>
      </c>
    </row>
    <row r="9" spans="1:12" ht="12.75">
      <c r="A9" s="12" t="str">
        <f>Программа!B10</f>
        <v>8. Лорьян - Ницца </v>
      </c>
      <c r="B9" s="16">
        <v>2</v>
      </c>
      <c r="C9" s="16">
        <v>2</v>
      </c>
      <c r="D9" s="17">
        <v>2</v>
      </c>
      <c r="E9" s="17" t="s">
        <v>64</v>
      </c>
      <c r="F9" s="16">
        <v>2</v>
      </c>
      <c r="G9" s="16">
        <v>2</v>
      </c>
      <c r="H9" s="17">
        <v>1</v>
      </c>
      <c r="I9" s="17">
        <v>2</v>
      </c>
      <c r="J9" s="16">
        <v>2</v>
      </c>
      <c r="K9" s="16" t="s">
        <v>64</v>
      </c>
      <c r="L9" s="71">
        <v>2</v>
      </c>
    </row>
    <row r="10" spans="1:12" ht="12.75">
      <c r="A10" s="12" t="str">
        <f>Программа!B11</f>
        <v>9. Метц - Нант </v>
      </c>
      <c r="B10" s="16">
        <v>1</v>
      </c>
      <c r="C10" s="16">
        <v>1</v>
      </c>
      <c r="D10" s="17" t="s">
        <v>65</v>
      </c>
      <c r="E10" s="17">
        <v>2</v>
      </c>
      <c r="F10" s="16">
        <v>1</v>
      </c>
      <c r="G10" s="16">
        <v>1</v>
      </c>
      <c r="H10" s="17">
        <v>1</v>
      </c>
      <c r="I10" s="17" t="s">
        <v>64</v>
      </c>
      <c r="J10" s="16">
        <v>1</v>
      </c>
      <c r="K10" s="16" t="s">
        <v>64</v>
      </c>
      <c r="L10" s="71" t="s">
        <v>64</v>
      </c>
    </row>
    <row r="11" spans="1:12" ht="12.75">
      <c r="A11" s="12" t="str">
        <f>Программа!B12</f>
        <v>10. Эмполи - Лацио </v>
      </c>
      <c r="B11" s="16">
        <v>2</v>
      </c>
      <c r="C11" s="16">
        <v>2</v>
      </c>
      <c r="D11" s="17">
        <v>2</v>
      </c>
      <c r="E11" s="17">
        <v>2</v>
      </c>
      <c r="F11" s="16" t="s">
        <v>64</v>
      </c>
      <c r="G11" s="16">
        <v>2</v>
      </c>
      <c r="H11" s="17">
        <v>2</v>
      </c>
      <c r="I11" s="17">
        <v>2</v>
      </c>
      <c r="J11" s="16">
        <v>2</v>
      </c>
      <c r="K11" s="16">
        <v>2</v>
      </c>
      <c r="L11" s="71">
        <v>2</v>
      </c>
    </row>
    <row r="12" spans="1:12" ht="12.75">
      <c r="A12" s="18" t="s">
        <v>2</v>
      </c>
      <c r="B12" s="19">
        <f aca="true" t="shared" si="0" ref="B12:H12">SUM(B32:B41)</f>
        <v>5</v>
      </c>
      <c r="C12" s="19">
        <f t="shared" si="0"/>
        <v>3</v>
      </c>
      <c r="D12" s="20">
        <f t="shared" si="0"/>
        <v>5</v>
      </c>
      <c r="E12" s="20">
        <f t="shared" si="0"/>
        <v>3</v>
      </c>
      <c r="F12" s="19">
        <f t="shared" si="0"/>
        <v>2</v>
      </c>
      <c r="G12" s="19">
        <f t="shared" si="0"/>
        <v>4</v>
      </c>
      <c r="H12" s="20">
        <f t="shared" si="0"/>
        <v>3</v>
      </c>
      <c r="I12" s="20">
        <f>SUM(I32:I41)</f>
        <v>4</v>
      </c>
      <c r="J12" s="19">
        <f>SUM(J32:J41)</f>
        <v>5</v>
      </c>
      <c r="K12" s="19">
        <f>SUM(K32:K41)</f>
        <v>4</v>
      </c>
      <c r="L12" s="4"/>
    </row>
    <row r="13" spans="1:12" ht="12.75">
      <c r="A13" s="3" t="s">
        <v>1</v>
      </c>
      <c r="B13" s="74" t="str">
        <f>SUM(B56:B65)&amp;"-"&amp;SUM(C56:C65)</f>
        <v>2-0</v>
      </c>
      <c r="C13" s="75"/>
      <c r="D13" s="76" t="str">
        <f>SUM(D56:D65)&amp;"-"&amp;SUM(E56:E65)</f>
        <v>2-0</v>
      </c>
      <c r="E13" s="77"/>
      <c r="F13" s="74" t="str">
        <f>SUM(F56:F65)&amp;"-"&amp;SUM(G56:G65)</f>
        <v>0-2</v>
      </c>
      <c r="G13" s="75"/>
      <c r="H13" s="76" t="str">
        <f>SUM(H56:H65)&amp;"-"&amp;SUM(I56:I65)</f>
        <v>1-2</v>
      </c>
      <c r="I13" s="77"/>
      <c r="J13" s="74" t="str">
        <f>SUM(J56:J65)&amp;"-"&amp;SUM(K56:K65)</f>
        <v>2-1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18 тур. 19.02. </v>
      </c>
      <c r="B15" s="14" t="s">
        <v>39</v>
      </c>
      <c r="C15" s="14" t="s">
        <v>40</v>
      </c>
      <c r="D15" s="15" t="s">
        <v>41</v>
      </c>
      <c r="E15" s="15" t="s">
        <v>46</v>
      </c>
      <c r="F15" s="14" t="s">
        <v>43</v>
      </c>
      <c r="G15" s="14" t="s">
        <v>38</v>
      </c>
      <c r="H15" s="15" t="s">
        <v>45</v>
      </c>
      <c r="I15" s="15" t="s">
        <v>42</v>
      </c>
      <c r="J15" s="14" t="s">
        <v>47</v>
      </c>
      <c r="K15" s="14" t="s">
        <v>44</v>
      </c>
      <c r="L15" s="70" t="s">
        <v>0</v>
      </c>
    </row>
    <row r="16" spans="1:12" ht="12.75">
      <c r="A16" s="22" t="str">
        <f>Программа!B16</f>
        <v>1. Реал СС - Вильяреал </v>
      </c>
      <c r="B16" s="16" t="s">
        <v>64</v>
      </c>
      <c r="C16" s="16">
        <v>1</v>
      </c>
      <c r="D16" s="17">
        <v>1</v>
      </c>
      <c r="E16" s="17">
        <v>1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>
        <v>1</v>
      </c>
      <c r="L16" s="71">
        <v>2</v>
      </c>
    </row>
    <row r="17" spans="1:12" ht="12.75">
      <c r="A17" s="22" t="str">
        <f>Программа!B17</f>
        <v>2. Болонья - Интер </v>
      </c>
      <c r="B17" s="16">
        <v>2</v>
      </c>
      <c r="C17" s="16">
        <v>2</v>
      </c>
      <c r="D17" s="17">
        <v>2</v>
      </c>
      <c r="E17" s="17">
        <v>2</v>
      </c>
      <c r="F17" s="16">
        <v>2</v>
      </c>
      <c r="G17" s="16">
        <v>2</v>
      </c>
      <c r="H17" s="17">
        <v>2</v>
      </c>
      <c r="I17" s="17">
        <v>2</v>
      </c>
      <c r="J17" s="16">
        <v>2</v>
      </c>
      <c r="K17" s="16">
        <v>2</v>
      </c>
      <c r="L17" s="71">
        <v>2</v>
      </c>
    </row>
    <row r="18" spans="1:12" ht="12.75">
      <c r="A18" s="22" t="str">
        <f>Программа!B18</f>
        <v>3. Пескара - Дженоа </v>
      </c>
      <c r="B18" s="16">
        <v>2</v>
      </c>
      <c r="C18" s="16">
        <v>2</v>
      </c>
      <c r="D18" s="17">
        <v>2</v>
      </c>
      <c r="E18" s="17">
        <v>2</v>
      </c>
      <c r="F18" s="16">
        <v>2</v>
      </c>
      <c r="G18" s="16">
        <v>2</v>
      </c>
      <c r="H18" s="17">
        <v>2</v>
      </c>
      <c r="I18" s="17" t="s">
        <v>64</v>
      </c>
      <c r="J18" s="16">
        <v>2</v>
      </c>
      <c r="K18" s="16" t="s">
        <v>64</v>
      </c>
      <c r="L18" s="71">
        <v>1</v>
      </c>
    </row>
    <row r="19" spans="1:12" ht="12.75">
      <c r="A19" s="22" t="str">
        <f>Программа!B19</f>
        <v>4. Удинезе - Сассуоло </v>
      </c>
      <c r="B19" s="16">
        <v>1</v>
      </c>
      <c r="C19" s="16">
        <v>1</v>
      </c>
      <c r="D19" s="17">
        <v>1</v>
      </c>
      <c r="E19" s="17">
        <v>1</v>
      </c>
      <c r="F19" s="16" t="s">
        <v>65</v>
      </c>
      <c r="G19" s="16">
        <v>1</v>
      </c>
      <c r="H19" s="17">
        <v>1</v>
      </c>
      <c r="I19" s="17">
        <v>1</v>
      </c>
      <c r="J19" s="16">
        <v>1</v>
      </c>
      <c r="K19" s="16">
        <v>1</v>
      </c>
      <c r="L19" s="71">
        <v>2</v>
      </c>
    </row>
    <row r="20" spans="1:12" ht="12.75">
      <c r="A20" s="22" t="str">
        <f>Программа!B20</f>
        <v>5. Бордо - Генгам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17">
        <v>1</v>
      </c>
      <c r="I20" s="17">
        <v>1</v>
      </c>
      <c r="J20" s="16">
        <v>1</v>
      </c>
      <c r="K20" s="16">
        <v>1</v>
      </c>
      <c r="L20" s="71">
        <v>1</v>
      </c>
    </row>
    <row r="21" spans="1:12" ht="12.75">
      <c r="A21" s="22" t="str">
        <f>Программа!B21</f>
        <v>6. Боруссия М - Лейпциг </v>
      </c>
      <c r="B21" s="16">
        <v>1</v>
      </c>
      <c r="C21" s="16">
        <v>1</v>
      </c>
      <c r="D21" s="17">
        <v>1</v>
      </c>
      <c r="E21" s="17">
        <v>1</v>
      </c>
      <c r="F21" s="16">
        <v>1</v>
      </c>
      <c r="G21" s="16">
        <v>1</v>
      </c>
      <c r="H21" s="17">
        <v>2</v>
      </c>
      <c r="I21" s="17">
        <v>1</v>
      </c>
      <c r="J21" s="16">
        <v>12</v>
      </c>
      <c r="K21" s="16">
        <v>1</v>
      </c>
      <c r="L21" s="71">
        <v>2</v>
      </c>
    </row>
    <row r="22" spans="1:12" ht="12.75">
      <c r="A22" s="22" t="str">
        <f>Программа!B22</f>
        <v>7. Валенсия - Атлетик </v>
      </c>
      <c r="B22" s="16" t="s">
        <v>64</v>
      </c>
      <c r="C22" s="16">
        <v>1</v>
      </c>
      <c r="D22" s="17">
        <v>1</v>
      </c>
      <c r="E22" s="17" t="s">
        <v>64</v>
      </c>
      <c r="F22" s="16">
        <v>2</v>
      </c>
      <c r="G22" s="16">
        <v>1</v>
      </c>
      <c r="H22" s="17">
        <v>1</v>
      </c>
      <c r="I22" s="17" t="s">
        <v>64</v>
      </c>
      <c r="J22" s="16">
        <v>1</v>
      </c>
      <c r="K22" s="16">
        <v>1</v>
      </c>
      <c r="L22" s="71">
        <v>1</v>
      </c>
    </row>
    <row r="23" spans="1:12" ht="12.75">
      <c r="A23" s="22" t="str">
        <f>Программа!B23</f>
        <v>8. Монпелье - Сент-Этьенн </v>
      </c>
      <c r="B23" s="16">
        <v>2</v>
      </c>
      <c r="C23" s="16">
        <v>1</v>
      </c>
      <c r="D23" s="17">
        <v>1</v>
      </c>
      <c r="E23" s="17" t="s">
        <v>64</v>
      </c>
      <c r="F23" s="16">
        <v>1</v>
      </c>
      <c r="G23" s="16">
        <v>2</v>
      </c>
      <c r="H23" s="17" t="s">
        <v>64</v>
      </c>
      <c r="I23" s="17">
        <v>2</v>
      </c>
      <c r="J23" s="16" t="s">
        <v>64</v>
      </c>
      <c r="K23" s="16">
        <v>1</v>
      </c>
      <c r="L23" s="71">
        <v>1</v>
      </c>
    </row>
    <row r="24" spans="1:12" ht="12.75">
      <c r="A24" s="22" t="str">
        <f>Программа!B24</f>
        <v>9. Кёльн - Шальке </v>
      </c>
      <c r="B24" s="16" t="s">
        <v>65</v>
      </c>
      <c r="C24" s="16">
        <v>1</v>
      </c>
      <c r="D24" s="17" t="s">
        <v>65</v>
      </c>
      <c r="E24" s="17" t="s">
        <v>64</v>
      </c>
      <c r="F24" s="16" t="s">
        <v>64</v>
      </c>
      <c r="G24" s="16" t="s">
        <v>64</v>
      </c>
      <c r="H24" s="17" t="s">
        <v>65</v>
      </c>
      <c r="I24" s="17">
        <v>1</v>
      </c>
      <c r="J24" s="16">
        <v>1</v>
      </c>
      <c r="K24" s="16">
        <v>1</v>
      </c>
      <c r="L24" s="71" t="s">
        <v>64</v>
      </c>
    </row>
    <row r="25" spans="1:12" ht="12.75">
      <c r="A25" s="22" t="str">
        <f>Программа!B25</f>
        <v>10. Милан - Фиорентина </v>
      </c>
      <c r="B25" s="16">
        <v>1</v>
      </c>
      <c r="C25" s="16">
        <v>1</v>
      </c>
      <c r="D25" s="17">
        <v>1</v>
      </c>
      <c r="E25" s="17" t="s">
        <v>64</v>
      </c>
      <c r="F25" s="16">
        <v>1</v>
      </c>
      <c r="G25" s="16">
        <v>1</v>
      </c>
      <c r="H25" s="17">
        <v>1</v>
      </c>
      <c r="I25" s="17">
        <v>1</v>
      </c>
      <c r="J25" s="16">
        <v>1</v>
      </c>
      <c r="K25" s="16">
        <v>1</v>
      </c>
      <c r="L25" s="71">
        <v>1</v>
      </c>
    </row>
    <row r="26" spans="1:12" ht="12.75">
      <c r="A26" s="3" t="s">
        <v>2</v>
      </c>
      <c r="B26" s="19">
        <f aca="true" t="shared" si="1" ref="B26:K26">SUM(B44:B53)</f>
        <v>4</v>
      </c>
      <c r="C26" s="19">
        <f t="shared" si="1"/>
        <v>5</v>
      </c>
      <c r="D26" s="20">
        <f t="shared" si="1"/>
        <v>6</v>
      </c>
      <c r="E26" s="20">
        <f t="shared" si="1"/>
        <v>3</v>
      </c>
      <c r="F26" s="19">
        <f t="shared" si="1"/>
        <v>5</v>
      </c>
      <c r="G26" s="19">
        <f t="shared" si="1"/>
        <v>5</v>
      </c>
      <c r="H26" s="20">
        <f t="shared" si="1"/>
        <v>6</v>
      </c>
      <c r="I26" s="20">
        <f t="shared" si="1"/>
        <v>3</v>
      </c>
      <c r="J26" s="19">
        <f t="shared" si="1"/>
        <v>5</v>
      </c>
      <c r="K26" s="19">
        <f t="shared" si="1"/>
        <v>5</v>
      </c>
      <c r="L26" s="4"/>
    </row>
    <row r="27" spans="1:12" ht="12.75">
      <c r="A27" s="3" t="s">
        <v>1</v>
      </c>
      <c r="B27" s="74" t="str">
        <f>SUM(B68:B77)&amp;"-"&amp;SUM(C68:C77)</f>
        <v>1-2</v>
      </c>
      <c r="C27" s="75"/>
      <c r="D27" s="76" t="str">
        <f>SUM(D68:D77)&amp;"-"&amp;SUM(E68:E77)</f>
        <v>3-0</v>
      </c>
      <c r="E27" s="77"/>
      <c r="F27" s="74" t="str">
        <f>SUM(F68:F77)&amp;"-"&amp;SUM(G68:G77)</f>
        <v>1-1</v>
      </c>
      <c r="G27" s="75"/>
      <c r="H27" s="76" t="str">
        <f>SUM(H68:H77)&amp;"-"&amp;SUM(I68:I77)</f>
        <v>3-0</v>
      </c>
      <c r="I27" s="77"/>
      <c r="J27" s="74" t="str">
        <f>SUM(J68:J77)&amp;"-"&amp;SUM(K68:K77)</f>
        <v>1-1</v>
      </c>
      <c r="K27" s="75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Мил</v>
      </c>
      <c r="C31" s="26" t="str">
        <f t="shared" si="2"/>
        <v>ПСЖ</v>
      </c>
      <c r="D31" s="26" t="str">
        <f t="shared" si="2"/>
        <v>Гур</v>
      </c>
      <c r="E31" s="26" t="str">
        <f t="shared" si="2"/>
        <v>Куб</v>
      </c>
      <c r="F31" s="26" t="str">
        <f t="shared" si="2"/>
        <v>Зен</v>
      </c>
      <c r="G31" s="26" t="str">
        <f t="shared" si="2"/>
        <v>Деп</v>
      </c>
      <c r="H31" s="26" t="str">
        <f t="shared" si="2"/>
        <v>Нью</v>
      </c>
      <c r="I31" s="26" t="str">
        <f t="shared" si="2"/>
        <v>Лац</v>
      </c>
      <c r="J31" s="26" t="str">
        <f t="shared" si="2"/>
        <v>Фио</v>
      </c>
      <c r="K31" s="26" t="str">
        <f t="shared" si="2"/>
        <v>Мар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Айнтрахт - Ингольштадт </v>
      </c>
      <c r="B32" s="23">
        <f aca="true" t="shared" si="3" ref="B32:K32">IF(OR(LEFT(B2)=LEFT($L2),RIGHT(B2)=RIGHT($L2)),1,0)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t="shared" si="3"/>
        <v>0</v>
      </c>
      <c r="K32" s="23">
        <f t="shared" si="3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Майнц - Вердер </v>
      </c>
      <c r="B33" s="23">
        <f aca="true" t="shared" si="5" ref="B33:K33">IF(OR(LEFT(B3)=LEFT($L3),RIGHT(B3)=RIGHT($L3)),1,0)</f>
        <v>0</v>
      </c>
      <c r="C33" s="23">
        <f t="shared" si="5"/>
        <v>0</v>
      </c>
      <c r="D33" s="23">
        <f t="shared" si="5"/>
        <v>0</v>
      </c>
      <c r="E33" s="23">
        <f t="shared" si="5"/>
        <v>0</v>
      </c>
      <c r="F33" s="23">
        <f t="shared" si="5"/>
        <v>0</v>
      </c>
      <c r="G33" s="23">
        <f t="shared" si="5"/>
        <v>0</v>
      </c>
      <c r="H33" s="23">
        <f t="shared" si="5"/>
        <v>0</v>
      </c>
      <c r="I33" s="23">
        <f t="shared" si="5"/>
        <v>0</v>
      </c>
      <c r="J33" s="23">
        <f t="shared" si="5"/>
        <v>0</v>
      </c>
      <c r="K33" s="23">
        <f t="shared" si="5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Марсель - Ренн </v>
      </c>
      <c r="B34" s="23">
        <f aca="true" t="shared" si="6" ref="B34:K34">IF(OR(LEFT(B4)=LEFT($L4),RIGHT(B4)=RIGHT($L4)),1,0)</f>
        <v>1</v>
      </c>
      <c r="C34" s="23">
        <f t="shared" si="6"/>
        <v>1</v>
      </c>
      <c r="D34" s="23">
        <f t="shared" si="6"/>
        <v>1</v>
      </c>
      <c r="E34" s="23">
        <f t="shared" si="6"/>
        <v>1</v>
      </c>
      <c r="F34" s="23">
        <f t="shared" si="6"/>
        <v>1</v>
      </c>
      <c r="G34" s="23">
        <f t="shared" si="6"/>
        <v>1</v>
      </c>
      <c r="H34" s="23">
        <f t="shared" si="6"/>
        <v>1</v>
      </c>
      <c r="I34" s="23">
        <f t="shared" si="6"/>
        <v>1</v>
      </c>
      <c r="J34" s="23">
        <f t="shared" si="6"/>
        <v>1</v>
      </c>
      <c r="K34" s="23">
        <f t="shared" si="6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Гамбург - Фрайбург </v>
      </c>
      <c r="B35" s="23">
        <f aca="true" t="shared" si="7" ref="B35:K35">IF(OR(LEFT(B5)=LEFT($L5),RIGHT(B5)=RIGHT($L5)),1,0)</f>
        <v>1</v>
      </c>
      <c r="C35" s="23">
        <f t="shared" si="7"/>
        <v>0</v>
      </c>
      <c r="D35" s="23">
        <f t="shared" si="7"/>
        <v>0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1</v>
      </c>
      <c r="K35" s="23">
        <f t="shared" si="7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Депортиво - Алавес </v>
      </c>
      <c r="B36" s="23">
        <f aca="true" t="shared" si="8" ref="B36:K36">IF(OR(LEFT(B6)=LEFT($L6),RIGHT(B6)=RIGHT($L6)),1,0)</f>
        <v>0</v>
      </c>
      <c r="C36" s="23">
        <f t="shared" si="8"/>
        <v>0</v>
      </c>
      <c r="D36" s="23">
        <f t="shared" si="8"/>
        <v>0</v>
      </c>
      <c r="E36" s="23">
        <f t="shared" si="8"/>
        <v>0</v>
      </c>
      <c r="F36" s="23">
        <f t="shared" si="8"/>
        <v>0</v>
      </c>
      <c r="G36" s="23">
        <f t="shared" si="8"/>
        <v>0</v>
      </c>
      <c r="H36" s="23">
        <f t="shared" si="8"/>
        <v>0</v>
      </c>
      <c r="I36" s="23">
        <f t="shared" si="8"/>
        <v>0</v>
      </c>
      <c r="J36" s="23">
        <f t="shared" si="8"/>
        <v>0</v>
      </c>
      <c r="K36" s="23">
        <f t="shared" si="8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Анже - Нанси </v>
      </c>
      <c r="B37" s="23">
        <f aca="true" t="shared" si="9" ref="B37:K37">IF(OR(LEFT(B7)=LEFT($L7),RIGHT(B7)=RIGHT($L7)),1,0)</f>
        <v>1</v>
      </c>
      <c r="C37" s="23">
        <f t="shared" si="9"/>
        <v>0</v>
      </c>
      <c r="D37" s="23">
        <f t="shared" si="9"/>
        <v>1</v>
      </c>
      <c r="E37" s="23">
        <f t="shared" si="9"/>
        <v>1</v>
      </c>
      <c r="F37" s="23">
        <f t="shared" si="9"/>
        <v>0</v>
      </c>
      <c r="G37" s="23">
        <f t="shared" si="9"/>
        <v>1</v>
      </c>
      <c r="H37" s="23">
        <f t="shared" si="9"/>
        <v>1</v>
      </c>
      <c r="I37" s="23">
        <f t="shared" si="9"/>
        <v>0</v>
      </c>
      <c r="J37" s="23">
        <f t="shared" si="9"/>
        <v>1</v>
      </c>
      <c r="K37" s="23">
        <f t="shared" si="9"/>
        <v>1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Кан - Лилль </v>
      </c>
      <c r="B38" s="23">
        <f aca="true" t="shared" si="10" ref="B38:K38">IF(OR(LEFT(B8)=LEFT($L8),RIGHT(B8)=RIGHT($L8)),1,0)</f>
        <v>0</v>
      </c>
      <c r="C38" s="23">
        <f t="shared" si="10"/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0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Лорьян - Ницца </v>
      </c>
      <c r="B39" s="23">
        <f aca="true" t="shared" si="11" ref="B39:K39">IF(OR(LEFT(B9)=LEFT($L9),RIGHT(B9)=RIGHT($L9)),1,0)</f>
        <v>1</v>
      </c>
      <c r="C39" s="23">
        <f t="shared" si="11"/>
        <v>1</v>
      </c>
      <c r="D39" s="23">
        <f t="shared" si="11"/>
        <v>1</v>
      </c>
      <c r="E39" s="23">
        <f t="shared" si="11"/>
        <v>0</v>
      </c>
      <c r="F39" s="23">
        <f t="shared" si="11"/>
        <v>1</v>
      </c>
      <c r="G39" s="23">
        <f t="shared" si="11"/>
        <v>1</v>
      </c>
      <c r="H39" s="23">
        <f t="shared" si="11"/>
        <v>0</v>
      </c>
      <c r="I39" s="23">
        <f t="shared" si="11"/>
        <v>1</v>
      </c>
      <c r="J39" s="23">
        <f t="shared" si="11"/>
        <v>1</v>
      </c>
      <c r="K39" s="23">
        <f t="shared" si="11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Метц - Нант </v>
      </c>
      <c r="B40" s="23">
        <f aca="true" t="shared" si="12" ref="B40:K40">IF(OR(LEFT(B10)=LEFT($L10),RIGHT(B10)=RIGHT($L10)),1,0)</f>
        <v>0</v>
      </c>
      <c r="C40" s="23">
        <f t="shared" si="12"/>
        <v>0</v>
      </c>
      <c r="D40" s="23">
        <f t="shared" si="12"/>
        <v>1</v>
      </c>
      <c r="E40" s="23">
        <f t="shared" si="12"/>
        <v>0</v>
      </c>
      <c r="F40" s="23">
        <f t="shared" si="12"/>
        <v>0</v>
      </c>
      <c r="G40" s="23">
        <f t="shared" si="12"/>
        <v>0</v>
      </c>
      <c r="H40" s="23">
        <f t="shared" si="12"/>
        <v>0</v>
      </c>
      <c r="I40" s="23">
        <f t="shared" si="12"/>
        <v>1</v>
      </c>
      <c r="J40" s="23">
        <f t="shared" si="12"/>
        <v>0</v>
      </c>
      <c r="K40" s="23">
        <f t="shared" si="12"/>
        <v>1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Эмполи - Лацио </v>
      </c>
      <c r="B41" s="23">
        <f aca="true" t="shared" si="13" ref="B41:K41">IF(OR(LEFT(B11)=LEFT($L11),RIGHT(B11)=RIGHT($L11)),1,0)</f>
        <v>1</v>
      </c>
      <c r="C41" s="23">
        <f t="shared" si="13"/>
        <v>1</v>
      </c>
      <c r="D41" s="23">
        <f t="shared" si="13"/>
        <v>1</v>
      </c>
      <c r="E41" s="23">
        <f t="shared" si="13"/>
        <v>1</v>
      </c>
      <c r="F41" s="23">
        <f t="shared" si="13"/>
        <v>0</v>
      </c>
      <c r="G41" s="23">
        <f t="shared" si="13"/>
        <v>1</v>
      </c>
      <c r="H41" s="23">
        <f t="shared" si="13"/>
        <v>1</v>
      </c>
      <c r="I41" s="23">
        <f t="shared" si="13"/>
        <v>1</v>
      </c>
      <c r="J41" s="23">
        <f t="shared" si="13"/>
        <v>1</v>
      </c>
      <c r="K41" s="23">
        <f t="shared" si="13"/>
        <v>1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ПСЖ</v>
      </c>
      <c r="C43" s="4" t="str">
        <f t="shared" si="14"/>
        <v>Гур</v>
      </c>
      <c r="D43" s="4" t="str">
        <f t="shared" si="14"/>
        <v>Куб</v>
      </c>
      <c r="E43" s="4" t="str">
        <f t="shared" si="14"/>
        <v>Фио</v>
      </c>
      <c r="F43" s="4" t="str">
        <f t="shared" si="14"/>
        <v>Деп</v>
      </c>
      <c r="G43" s="4" t="str">
        <f t="shared" si="14"/>
        <v>Мил</v>
      </c>
      <c r="H43" s="4" t="str">
        <f t="shared" si="14"/>
        <v>Лац</v>
      </c>
      <c r="I43" s="4" t="str">
        <f t="shared" si="14"/>
        <v>Зен</v>
      </c>
      <c r="J43" s="4" t="str">
        <f t="shared" si="14"/>
        <v>Мар</v>
      </c>
      <c r="K43" s="4" t="str">
        <f t="shared" si="14"/>
        <v>Нью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Айнтрахт - Ингольштадт </v>
      </c>
      <c r="B44" s="2">
        <f aca="true" t="shared" si="15" ref="B44:K44">IF(OR(LEFT(B16)=LEFT($L16),RIGHT(B16)=RIGHT($L16)),1,0)</f>
        <v>0</v>
      </c>
      <c r="C44" s="2">
        <f t="shared" si="15"/>
        <v>0</v>
      </c>
      <c r="D44" s="2">
        <f t="shared" si="15"/>
        <v>0</v>
      </c>
      <c r="E44" s="2">
        <f t="shared" si="15"/>
        <v>0</v>
      </c>
      <c r="F44" s="2">
        <f t="shared" si="15"/>
        <v>0</v>
      </c>
      <c r="G44" s="2">
        <f t="shared" si="15"/>
        <v>0</v>
      </c>
      <c r="H44" s="2">
        <f t="shared" si="15"/>
        <v>0</v>
      </c>
      <c r="I44" s="2">
        <f t="shared" si="15"/>
        <v>0</v>
      </c>
      <c r="J44" s="2">
        <f t="shared" si="15"/>
        <v>0</v>
      </c>
      <c r="K44" s="2">
        <f t="shared" si="15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Майнц - Вердер </v>
      </c>
      <c r="B45" s="2">
        <f aca="true" t="shared" si="17" ref="B45:K45">IF(OR(LEFT(B17)=LEFT($L17),RIGHT(B17)=RIGHT($L17)),1,0)</f>
        <v>1</v>
      </c>
      <c r="C45" s="2">
        <f t="shared" si="17"/>
        <v>1</v>
      </c>
      <c r="D45" s="2">
        <f t="shared" si="17"/>
        <v>1</v>
      </c>
      <c r="E45" s="2">
        <f t="shared" si="17"/>
        <v>1</v>
      </c>
      <c r="F45" s="2">
        <f t="shared" si="17"/>
        <v>1</v>
      </c>
      <c r="G45" s="2">
        <f t="shared" si="17"/>
        <v>1</v>
      </c>
      <c r="H45" s="2">
        <f t="shared" si="17"/>
        <v>1</v>
      </c>
      <c r="I45" s="2">
        <f t="shared" si="17"/>
        <v>1</v>
      </c>
      <c r="J45" s="2">
        <f t="shared" si="17"/>
        <v>1</v>
      </c>
      <c r="K45" s="2">
        <f t="shared" si="17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Марсель - Ренн </v>
      </c>
      <c r="B46" s="2">
        <f aca="true" t="shared" si="18" ref="B46:K46">IF(OR(LEFT(B18)=LEFT($L18),RIGHT(B18)=RIGHT($L18)),1,0)</f>
        <v>0</v>
      </c>
      <c r="C46" s="2">
        <f t="shared" si="18"/>
        <v>0</v>
      </c>
      <c r="D46" s="2">
        <f t="shared" si="18"/>
        <v>0</v>
      </c>
      <c r="E46" s="2">
        <f t="shared" si="18"/>
        <v>0</v>
      </c>
      <c r="F46" s="2">
        <f t="shared" si="18"/>
        <v>0</v>
      </c>
      <c r="G46" s="2">
        <f t="shared" si="18"/>
        <v>0</v>
      </c>
      <c r="H46" s="2">
        <f t="shared" si="18"/>
        <v>0</v>
      </c>
      <c r="I46" s="2">
        <f t="shared" si="18"/>
        <v>0</v>
      </c>
      <c r="J46" s="2">
        <f t="shared" si="18"/>
        <v>0</v>
      </c>
      <c r="K46" s="2">
        <f t="shared" si="1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Гамбург - Фрайбург </v>
      </c>
      <c r="B47" s="2">
        <f aca="true" t="shared" si="19" ref="B47:K47">IF(OR(LEFT(B19)=LEFT($L19),RIGHT(B19)=RIGHT($L19)),1,0)</f>
        <v>0</v>
      </c>
      <c r="C47" s="2">
        <f t="shared" si="19"/>
        <v>0</v>
      </c>
      <c r="D47" s="2">
        <f t="shared" si="19"/>
        <v>0</v>
      </c>
      <c r="E47" s="2">
        <f t="shared" si="19"/>
        <v>0</v>
      </c>
      <c r="F47" s="2">
        <f t="shared" si="19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0</v>
      </c>
      <c r="K47" s="2">
        <f t="shared" si="19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Депортиво - Алавес </v>
      </c>
      <c r="B48" s="2">
        <f aca="true" t="shared" si="20" ref="B48:K48">IF(OR(LEFT(B20)=LEFT($L20),RIGHT(B20)=RIGHT($L20)),1,0)</f>
        <v>1</v>
      </c>
      <c r="C48" s="2">
        <f t="shared" si="20"/>
        <v>1</v>
      </c>
      <c r="D48" s="2">
        <f t="shared" si="20"/>
        <v>1</v>
      </c>
      <c r="E48" s="2">
        <f t="shared" si="20"/>
        <v>1</v>
      </c>
      <c r="F48" s="2">
        <f t="shared" si="20"/>
        <v>1</v>
      </c>
      <c r="G48" s="2">
        <f t="shared" si="20"/>
        <v>1</v>
      </c>
      <c r="H48" s="2">
        <f t="shared" si="20"/>
        <v>1</v>
      </c>
      <c r="I48" s="2">
        <f t="shared" si="20"/>
        <v>1</v>
      </c>
      <c r="J48" s="2">
        <f t="shared" si="20"/>
        <v>1</v>
      </c>
      <c r="K48" s="2">
        <f t="shared" si="20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Анже - Нанси </v>
      </c>
      <c r="B49" s="2">
        <f aca="true" t="shared" si="21" ref="B49:K49">IF(OR(LEFT(B21)=LEFT($L21),RIGHT(B21)=RIGHT($L21)),1,0)</f>
        <v>0</v>
      </c>
      <c r="C49" s="2">
        <f t="shared" si="21"/>
        <v>0</v>
      </c>
      <c r="D49" s="2">
        <f t="shared" si="21"/>
        <v>0</v>
      </c>
      <c r="E49" s="2">
        <f t="shared" si="21"/>
        <v>0</v>
      </c>
      <c r="F49" s="2">
        <f t="shared" si="21"/>
        <v>0</v>
      </c>
      <c r="G49" s="2">
        <f t="shared" si="21"/>
        <v>0</v>
      </c>
      <c r="H49" s="2">
        <f t="shared" si="21"/>
        <v>1</v>
      </c>
      <c r="I49" s="2">
        <f t="shared" si="21"/>
        <v>0</v>
      </c>
      <c r="J49" s="2">
        <f t="shared" si="21"/>
        <v>1</v>
      </c>
      <c r="K49" s="2">
        <f t="shared" si="21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Кан - Лилль </v>
      </c>
      <c r="B50" s="2">
        <f aca="true" t="shared" si="22" ref="B50:K50">IF(OR(LEFT(B22)=LEFT($L22),RIGHT(B22)=RIGHT($L22)),1,0)</f>
        <v>0</v>
      </c>
      <c r="C50" s="2">
        <f t="shared" si="22"/>
        <v>1</v>
      </c>
      <c r="D50" s="2">
        <f t="shared" si="22"/>
        <v>1</v>
      </c>
      <c r="E50" s="2">
        <f t="shared" si="22"/>
        <v>0</v>
      </c>
      <c r="F50" s="2">
        <f t="shared" si="22"/>
        <v>0</v>
      </c>
      <c r="G50" s="2">
        <f t="shared" si="22"/>
        <v>1</v>
      </c>
      <c r="H50" s="2">
        <f t="shared" si="22"/>
        <v>1</v>
      </c>
      <c r="I50" s="2">
        <f t="shared" si="22"/>
        <v>0</v>
      </c>
      <c r="J50" s="2">
        <f t="shared" si="22"/>
        <v>1</v>
      </c>
      <c r="K50" s="2">
        <f t="shared" si="22"/>
        <v>1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Лорьян - Ницца </v>
      </c>
      <c r="B51" s="2">
        <f aca="true" t="shared" si="23" ref="B51:K51">IF(OR(LEFT(B23)=LEFT($L23),RIGHT(B23)=RIGHT($L23)),1,0)</f>
        <v>0</v>
      </c>
      <c r="C51" s="2">
        <f t="shared" si="23"/>
        <v>1</v>
      </c>
      <c r="D51" s="2">
        <f t="shared" si="23"/>
        <v>1</v>
      </c>
      <c r="E51" s="2">
        <f t="shared" si="23"/>
        <v>0</v>
      </c>
      <c r="F51" s="2">
        <f t="shared" si="23"/>
        <v>1</v>
      </c>
      <c r="G51" s="2">
        <f t="shared" si="23"/>
        <v>0</v>
      </c>
      <c r="H51" s="2">
        <f t="shared" si="23"/>
        <v>0</v>
      </c>
      <c r="I51" s="2">
        <f t="shared" si="23"/>
        <v>0</v>
      </c>
      <c r="J51" s="2">
        <f t="shared" si="23"/>
        <v>0</v>
      </c>
      <c r="K51" s="2">
        <f t="shared" si="23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Метц - Нант </v>
      </c>
      <c r="B52" s="2">
        <f aca="true" t="shared" si="24" ref="B52:K52">IF(OR(LEFT(B24)=LEFT($L24),RIGHT(B24)=RIGHT($L24)),1,0)</f>
        <v>1</v>
      </c>
      <c r="C52" s="2">
        <f t="shared" si="24"/>
        <v>0</v>
      </c>
      <c r="D52" s="2">
        <f t="shared" si="24"/>
        <v>1</v>
      </c>
      <c r="E52" s="2">
        <f t="shared" si="24"/>
        <v>1</v>
      </c>
      <c r="F52" s="2">
        <f t="shared" si="24"/>
        <v>1</v>
      </c>
      <c r="G52" s="2">
        <f t="shared" si="24"/>
        <v>1</v>
      </c>
      <c r="H52" s="2">
        <f t="shared" si="24"/>
        <v>1</v>
      </c>
      <c r="I52" s="2">
        <f t="shared" si="24"/>
        <v>0</v>
      </c>
      <c r="J52" s="2">
        <f t="shared" si="24"/>
        <v>0</v>
      </c>
      <c r="K52" s="2">
        <f t="shared" si="24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Эмполи - Лацио </v>
      </c>
      <c r="B53" s="31">
        <f aca="true" t="shared" si="25" ref="B53:K53">IF(OR(LEFT(B25)=LEFT($L25),RIGHT(B25)=RIGHT($L25)),1,0)</f>
        <v>1</v>
      </c>
      <c r="C53" s="31">
        <f t="shared" si="25"/>
        <v>1</v>
      </c>
      <c r="D53" s="31">
        <f t="shared" si="25"/>
        <v>1</v>
      </c>
      <c r="E53" s="31">
        <f t="shared" si="25"/>
        <v>0</v>
      </c>
      <c r="F53" s="31">
        <f t="shared" si="25"/>
        <v>1</v>
      </c>
      <c r="G53" s="31">
        <f t="shared" si="25"/>
        <v>1</v>
      </c>
      <c r="H53" s="31">
        <f t="shared" si="25"/>
        <v>1</v>
      </c>
      <c r="I53" s="31">
        <f t="shared" si="25"/>
        <v>1</v>
      </c>
      <c r="J53" s="31">
        <f t="shared" si="25"/>
        <v>1</v>
      </c>
      <c r="K53" s="31">
        <f t="shared" si="25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Мил</v>
      </c>
      <c r="C55" s="26" t="str">
        <f t="shared" si="26"/>
        <v>ПСЖ</v>
      </c>
      <c r="D55" s="26" t="str">
        <f t="shared" si="26"/>
        <v>Гур</v>
      </c>
      <c r="E55" s="26" t="str">
        <f t="shared" si="26"/>
        <v>Куб</v>
      </c>
      <c r="F55" s="26" t="str">
        <f t="shared" si="26"/>
        <v>Зен</v>
      </c>
      <c r="G55" s="26" t="str">
        <f t="shared" si="26"/>
        <v>Деп</v>
      </c>
      <c r="H55" s="26" t="str">
        <f t="shared" si="26"/>
        <v>Нью</v>
      </c>
      <c r="I55" s="26" t="str">
        <f t="shared" si="26"/>
        <v>Лац</v>
      </c>
      <c r="J55" s="26" t="str">
        <f t="shared" si="26"/>
        <v>Фио</v>
      </c>
      <c r="K55" s="26" t="str">
        <f t="shared" si="26"/>
        <v>Мар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Айнтрахт - Ингольштадт </v>
      </c>
      <c r="B56" s="6">
        <f aca="true" t="shared" si="27" ref="B56:B65">IF(B32&gt;C32,1,0)</f>
        <v>0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0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Майнц - Вердер </v>
      </c>
      <c r="B57" s="6">
        <f t="shared" si="27"/>
        <v>0</v>
      </c>
      <c r="C57" s="34">
        <f t="shared" si="28"/>
        <v>0</v>
      </c>
      <c r="D57" s="6">
        <f t="shared" si="29"/>
        <v>0</v>
      </c>
      <c r="E57" s="6">
        <f t="shared" si="30"/>
        <v>0</v>
      </c>
      <c r="F57" s="6">
        <f t="shared" si="31"/>
        <v>0</v>
      </c>
      <c r="G57" s="6">
        <f t="shared" si="32"/>
        <v>0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0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Марсель - Ренн </v>
      </c>
      <c r="B58" s="6">
        <f t="shared" si="27"/>
        <v>0</v>
      </c>
      <c r="C58" s="34">
        <f t="shared" si="28"/>
        <v>0</v>
      </c>
      <c r="D58" s="6">
        <f t="shared" si="29"/>
        <v>0</v>
      </c>
      <c r="E58" s="6">
        <f t="shared" si="30"/>
        <v>0</v>
      </c>
      <c r="F58" s="6">
        <f t="shared" si="31"/>
        <v>0</v>
      </c>
      <c r="G58" s="6">
        <f t="shared" si="32"/>
        <v>0</v>
      </c>
      <c r="H58" s="6">
        <f t="shared" si="33"/>
        <v>0</v>
      </c>
      <c r="I58" s="6">
        <f t="shared" si="34"/>
        <v>0</v>
      </c>
      <c r="J58" s="6">
        <f t="shared" si="37"/>
        <v>0</v>
      </c>
      <c r="K58" s="6">
        <f t="shared" si="35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Гамбург - Фрайбург </v>
      </c>
      <c r="B59" s="6">
        <f t="shared" si="27"/>
        <v>1</v>
      </c>
      <c r="C59" s="34">
        <f t="shared" si="28"/>
        <v>0</v>
      </c>
      <c r="D59" s="6">
        <f t="shared" si="29"/>
        <v>0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0</v>
      </c>
      <c r="I59" s="6">
        <f t="shared" si="34"/>
        <v>0</v>
      </c>
      <c r="J59" s="6">
        <f t="shared" si="37"/>
        <v>1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Депортиво - Алавес </v>
      </c>
      <c r="B60" s="6">
        <f t="shared" si="27"/>
        <v>0</v>
      </c>
      <c r="C60" s="34">
        <f t="shared" si="28"/>
        <v>0</v>
      </c>
      <c r="D60" s="6">
        <f t="shared" si="29"/>
        <v>0</v>
      </c>
      <c r="E60" s="6">
        <f t="shared" si="30"/>
        <v>0</v>
      </c>
      <c r="F60" s="6">
        <f t="shared" si="31"/>
        <v>0</v>
      </c>
      <c r="G60" s="6">
        <f t="shared" si="32"/>
        <v>0</v>
      </c>
      <c r="H60" s="6">
        <f t="shared" si="33"/>
        <v>0</v>
      </c>
      <c r="I60" s="6">
        <f t="shared" si="34"/>
        <v>0</v>
      </c>
      <c r="J60" s="6">
        <f t="shared" si="37"/>
        <v>0</v>
      </c>
      <c r="K60" s="6">
        <f t="shared" si="35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Анже - Нанси </v>
      </c>
      <c r="B61" s="6">
        <f t="shared" si="27"/>
        <v>1</v>
      </c>
      <c r="C61" s="34">
        <f t="shared" si="28"/>
        <v>0</v>
      </c>
      <c r="D61" s="6">
        <f t="shared" si="29"/>
        <v>0</v>
      </c>
      <c r="E61" s="6">
        <f t="shared" si="30"/>
        <v>0</v>
      </c>
      <c r="F61" s="6">
        <f t="shared" si="31"/>
        <v>0</v>
      </c>
      <c r="G61" s="6">
        <f t="shared" si="32"/>
        <v>1</v>
      </c>
      <c r="H61" s="6">
        <f t="shared" si="33"/>
        <v>1</v>
      </c>
      <c r="I61" s="6">
        <f t="shared" si="34"/>
        <v>0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Кан - Лилль </v>
      </c>
      <c r="B62" s="6">
        <f t="shared" si="27"/>
        <v>0</v>
      </c>
      <c r="C62" s="34">
        <f t="shared" si="28"/>
        <v>0</v>
      </c>
      <c r="D62" s="6">
        <f t="shared" si="29"/>
        <v>0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0</v>
      </c>
      <c r="I62" s="6">
        <f t="shared" si="34"/>
        <v>0</v>
      </c>
      <c r="J62" s="6">
        <f t="shared" si="37"/>
        <v>0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Лорьян - Ницца </v>
      </c>
      <c r="B63" s="6">
        <f t="shared" si="27"/>
        <v>0</v>
      </c>
      <c r="C63" s="34">
        <f t="shared" si="28"/>
        <v>0</v>
      </c>
      <c r="D63" s="6">
        <f t="shared" si="29"/>
        <v>1</v>
      </c>
      <c r="E63" s="6">
        <f t="shared" si="30"/>
        <v>0</v>
      </c>
      <c r="F63" s="6">
        <f t="shared" si="31"/>
        <v>0</v>
      </c>
      <c r="G63" s="6">
        <f t="shared" si="32"/>
        <v>0</v>
      </c>
      <c r="H63" s="6">
        <f t="shared" si="33"/>
        <v>0</v>
      </c>
      <c r="I63" s="6">
        <f t="shared" si="34"/>
        <v>1</v>
      </c>
      <c r="J63" s="6">
        <f t="shared" si="37"/>
        <v>1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Метц - Нант </v>
      </c>
      <c r="B64" s="6">
        <f t="shared" si="27"/>
        <v>0</v>
      </c>
      <c r="C64" s="34">
        <f t="shared" si="28"/>
        <v>0</v>
      </c>
      <c r="D64" s="6">
        <f t="shared" si="29"/>
        <v>1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0</v>
      </c>
      <c r="I64" s="6">
        <f t="shared" si="34"/>
        <v>1</v>
      </c>
      <c r="J64" s="6">
        <f t="shared" si="37"/>
        <v>0</v>
      </c>
      <c r="K64" s="6">
        <f t="shared" si="35"/>
        <v>1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Эмполи - Лацио </v>
      </c>
      <c r="B65" s="6">
        <f t="shared" si="27"/>
        <v>0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0</v>
      </c>
      <c r="G65" s="6">
        <f t="shared" si="32"/>
        <v>1</v>
      </c>
      <c r="H65" s="6">
        <f t="shared" si="33"/>
        <v>0</v>
      </c>
      <c r="I65" s="6">
        <f t="shared" si="34"/>
        <v>0</v>
      </c>
      <c r="J65" s="6">
        <f t="shared" si="37"/>
        <v>0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ПСЖ</v>
      </c>
      <c r="C67" s="35" t="str">
        <f t="shared" si="38"/>
        <v>Гур</v>
      </c>
      <c r="D67" s="35" t="str">
        <f t="shared" si="38"/>
        <v>Куб</v>
      </c>
      <c r="E67" s="35" t="str">
        <f t="shared" si="38"/>
        <v>Фио</v>
      </c>
      <c r="F67" s="35" t="str">
        <f t="shared" si="38"/>
        <v>Деп</v>
      </c>
      <c r="G67" s="35" t="str">
        <f t="shared" si="38"/>
        <v>Мил</v>
      </c>
      <c r="H67" s="35" t="str">
        <f t="shared" si="38"/>
        <v>Лац</v>
      </c>
      <c r="I67" s="35" t="str">
        <f t="shared" si="38"/>
        <v>Зен</v>
      </c>
      <c r="J67" s="35" t="str">
        <f t="shared" si="38"/>
        <v>Мар</v>
      </c>
      <c r="K67" s="35" t="str">
        <f t="shared" si="38"/>
        <v>Нью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Айнтрахт - Ингольштадт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0</v>
      </c>
      <c r="E68" s="6">
        <f aca="true" t="shared" si="42" ref="E68:E77">IF(E44&gt;D44,1,0)</f>
        <v>0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Майнц - Вердер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0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Марсель - Ренн </v>
      </c>
      <c r="B70" s="6">
        <f t="shared" si="39"/>
        <v>0</v>
      </c>
      <c r="C70" s="34">
        <f t="shared" si="40"/>
        <v>0</v>
      </c>
      <c r="D70" s="6">
        <f t="shared" si="41"/>
        <v>0</v>
      </c>
      <c r="E70" s="6">
        <f t="shared" si="42"/>
        <v>0</v>
      </c>
      <c r="F70" s="6">
        <f t="shared" si="43"/>
        <v>0</v>
      </c>
      <c r="G70" s="6">
        <f t="shared" si="44"/>
        <v>0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Гамбург - Фрайбург </v>
      </c>
      <c r="B71" s="6">
        <f t="shared" si="39"/>
        <v>0</v>
      </c>
      <c r="C71" s="34">
        <f t="shared" si="40"/>
        <v>0</v>
      </c>
      <c r="D71" s="6">
        <f t="shared" si="41"/>
        <v>0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0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Депортиво - Алавес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0</v>
      </c>
      <c r="H72" s="6">
        <f t="shared" si="45"/>
        <v>0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Анже - Нанси </v>
      </c>
      <c r="B73" s="6">
        <f t="shared" si="39"/>
        <v>0</v>
      </c>
      <c r="C73" s="34">
        <f t="shared" si="40"/>
        <v>0</v>
      </c>
      <c r="D73" s="6">
        <f t="shared" si="41"/>
        <v>0</v>
      </c>
      <c r="E73" s="6">
        <f t="shared" si="42"/>
        <v>0</v>
      </c>
      <c r="F73" s="6">
        <f t="shared" si="43"/>
        <v>0</v>
      </c>
      <c r="G73" s="6">
        <f t="shared" si="44"/>
        <v>0</v>
      </c>
      <c r="H73" s="6">
        <f t="shared" si="45"/>
        <v>1</v>
      </c>
      <c r="I73" s="6">
        <f t="shared" si="46"/>
        <v>0</v>
      </c>
      <c r="J73" s="6">
        <f t="shared" si="49"/>
        <v>1</v>
      </c>
      <c r="K73" s="6">
        <f t="shared" si="47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Кан - Лилль </v>
      </c>
      <c r="B74" s="6">
        <f t="shared" si="39"/>
        <v>0</v>
      </c>
      <c r="C74" s="34">
        <f t="shared" si="40"/>
        <v>1</v>
      </c>
      <c r="D74" s="6">
        <f t="shared" si="41"/>
        <v>1</v>
      </c>
      <c r="E74" s="6">
        <f t="shared" si="42"/>
        <v>0</v>
      </c>
      <c r="F74" s="6">
        <f t="shared" si="43"/>
        <v>0</v>
      </c>
      <c r="G74" s="6">
        <f t="shared" si="44"/>
        <v>1</v>
      </c>
      <c r="H74" s="6">
        <f t="shared" si="45"/>
        <v>1</v>
      </c>
      <c r="I74" s="6">
        <f t="shared" si="46"/>
        <v>0</v>
      </c>
      <c r="J74" s="6">
        <f t="shared" si="49"/>
        <v>0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Лорьян - Ницца </v>
      </c>
      <c r="B75" s="6">
        <f t="shared" si="39"/>
        <v>0</v>
      </c>
      <c r="C75" s="34">
        <f t="shared" si="40"/>
        <v>1</v>
      </c>
      <c r="D75" s="6">
        <f t="shared" si="41"/>
        <v>1</v>
      </c>
      <c r="E75" s="6">
        <f t="shared" si="42"/>
        <v>0</v>
      </c>
      <c r="F75" s="6">
        <f t="shared" si="43"/>
        <v>1</v>
      </c>
      <c r="G75" s="6">
        <f t="shared" si="44"/>
        <v>0</v>
      </c>
      <c r="H75" s="6">
        <f t="shared" si="45"/>
        <v>0</v>
      </c>
      <c r="I75" s="6">
        <f t="shared" si="46"/>
        <v>0</v>
      </c>
      <c r="J75" s="6">
        <f t="shared" si="49"/>
        <v>0</v>
      </c>
      <c r="K75" s="6">
        <f t="shared" si="47"/>
        <v>1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Метц - Нант </v>
      </c>
      <c r="B76" s="6">
        <f t="shared" si="39"/>
        <v>1</v>
      </c>
      <c r="C76" s="34">
        <f t="shared" si="40"/>
        <v>0</v>
      </c>
      <c r="D76" s="6">
        <f t="shared" si="41"/>
        <v>0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1</v>
      </c>
      <c r="I76" s="6">
        <f t="shared" si="46"/>
        <v>0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Эмполи - Лацио </v>
      </c>
      <c r="B77" s="30">
        <f t="shared" si="39"/>
        <v>0</v>
      </c>
      <c r="C77" s="36">
        <f t="shared" si="40"/>
        <v>0</v>
      </c>
      <c r="D77" s="30">
        <f t="shared" si="41"/>
        <v>1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0</v>
      </c>
      <c r="I77" s="30">
        <f t="shared" si="46"/>
        <v>0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J13:K13"/>
    <mergeCell ref="J27:K27"/>
    <mergeCell ref="B27:C27"/>
    <mergeCell ref="D27:E27"/>
    <mergeCell ref="F27:G27"/>
    <mergeCell ref="H27:I27"/>
    <mergeCell ref="B13:C13"/>
    <mergeCell ref="D13:E13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6" sqref="L26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17 тур. 18.02. </v>
      </c>
      <c r="B1" s="14" t="s">
        <v>48</v>
      </c>
      <c r="C1" s="14" t="s">
        <v>49</v>
      </c>
      <c r="D1" s="15" t="s">
        <v>50</v>
      </c>
      <c r="E1" s="15" t="s">
        <v>51</v>
      </c>
      <c r="F1" s="14" t="s">
        <v>52</v>
      </c>
      <c r="G1" s="14" t="s">
        <v>53</v>
      </c>
      <c r="H1" s="15" t="s">
        <v>54</v>
      </c>
      <c r="I1" s="15" t="s">
        <v>55</v>
      </c>
      <c r="J1" s="14" t="s">
        <v>56</v>
      </c>
      <c r="K1" s="14" t="s">
        <v>57</v>
      </c>
      <c r="L1" s="70" t="s">
        <v>0</v>
      </c>
    </row>
    <row r="2" spans="1:12" ht="12.75" customHeight="1">
      <c r="A2" s="12" t="str">
        <f>Программа!B3</f>
        <v>1. Айнтрахт - Ингольштадт </v>
      </c>
      <c r="B2" s="16">
        <v>1</v>
      </c>
      <c r="C2" s="16">
        <v>1</v>
      </c>
      <c r="D2" s="17">
        <v>1</v>
      </c>
      <c r="E2" s="17">
        <v>2</v>
      </c>
      <c r="F2" s="16">
        <v>1</v>
      </c>
      <c r="G2" s="16">
        <v>1</v>
      </c>
      <c r="H2" s="17">
        <v>1</v>
      </c>
      <c r="I2" s="17">
        <v>1</v>
      </c>
      <c r="J2" s="16">
        <v>1</v>
      </c>
      <c r="K2" s="16">
        <v>1</v>
      </c>
      <c r="L2" s="71">
        <f>'Д1'!L2</f>
        <v>2</v>
      </c>
    </row>
    <row r="3" spans="1:12" ht="12.75">
      <c r="A3" s="12" t="str">
        <f>Программа!B4</f>
        <v>2. Майнц - Вердер </v>
      </c>
      <c r="B3" s="16">
        <v>1</v>
      </c>
      <c r="C3" s="16">
        <v>1</v>
      </c>
      <c r="D3" s="17">
        <v>1</v>
      </c>
      <c r="E3" s="17">
        <v>1</v>
      </c>
      <c r="F3" s="16">
        <v>1</v>
      </c>
      <c r="G3" s="16">
        <v>1</v>
      </c>
      <c r="H3" s="17">
        <v>21</v>
      </c>
      <c r="I3" s="17">
        <v>1</v>
      </c>
      <c r="J3" s="16">
        <v>1</v>
      </c>
      <c r="K3" s="16">
        <v>1</v>
      </c>
      <c r="L3" s="71">
        <f>'Д1'!L3</f>
        <v>2</v>
      </c>
    </row>
    <row r="4" spans="1:12" ht="12.75">
      <c r="A4" s="12" t="str">
        <f>Программа!B5</f>
        <v>3. Марсель - Ренн </v>
      </c>
      <c r="B4" s="16">
        <v>1</v>
      </c>
      <c r="C4" s="16">
        <v>1</v>
      </c>
      <c r="D4" s="17" t="s">
        <v>64</v>
      </c>
      <c r="E4" s="17">
        <v>1</v>
      </c>
      <c r="F4" s="16">
        <v>1</v>
      </c>
      <c r="G4" s="16">
        <v>1</v>
      </c>
      <c r="H4" s="17">
        <v>1</v>
      </c>
      <c r="I4" s="17">
        <v>1</v>
      </c>
      <c r="J4" s="16">
        <v>1</v>
      </c>
      <c r="K4" s="16">
        <v>1</v>
      </c>
      <c r="L4" s="71">
        <f>'Д1'!L4</f>
        <v>1</v>
      </c>
    </row>
    <row r="5" spans="1:12" ht="12.75">
      <c r="A5" s="12" t="str">
        <f>Программа!B6</f>
        <v>4. Гамбург - Фрайбург </v>
      </c>
      <c r="B5" s="16" t="s">
        <v>65</v>
      </c>
      <c r="C5" s="16">
        <v>1</v>
      </c>
      <c r="D5" s="17">
        <v>1</v>
      </c>
      <c r="E5" s="17">
        <v>1</v>
      </c>
      <c r="F5" s="16">
        <v>1</v>
      </c>
      <c r="G5" s="16">
        <v>1</v>
      </c>
      <c r="H5" s="17">
        <v>1</v>
      </c>
      <c r="I5" s="17">
        <v>1</v>
      </c>
      <c r="J5" s="16">
        <v>12</v>
      </c>
      <c r="K5" s="16">
        <v>1</v>
      </c>
      <c r="L5" s="71" t="str">
        <f>'Д1'!L5</f>
        <v>Х</v>
      </c>
    </row>
    <row r="6" spans="1:12" ht="12.75">
      <c r="A6" s="12" t="str">
        <f>Программа!B7</f>
        <v>5. Депортиво - Алавес </v>
      </c>
      <c r="B6" s="16">
        <v>1</v>
      </c>
      <c r="C6" s="16">
        <v>1</v>
      </c>
      <c r="D6" s="17" t="s">
        <v>64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 t="s">
        <v>64</v>
      </c>
      <c r="K6" s="16">
        <v>1</v>
      </c>
      <c r="L6" s="71">
        <f>'Д1'!L6</f>
        <v>2</v>
      </c>
    </row>
    <row r="7" spans="1:12" ht="12.75">
      <c r="A7" s="12" t="str">
        <f>Программа!B8</f>
        <v>6. Анже - Нанси </v>
      </c>
      <c r="B7" s="16">
        <v>1</v>
      </c>
      <c r="C7" s="16">
        <v>1</v>
      </c>
      <c r="D7" s="17">
        <v>1</v>
      </c>
      <c r="E7" s="17" t="s">
        <v>64</v>
      </c>
      <c r="F7" s="16">
        <v>1</v>
      </c>
      <c r="G7" s="16">
        <v>1</v>
      </c>
      <c r="H7" s="17">
        <v>1</v>
      </c>
      <c r="I7" s="17">
        <v>1</v>
      </c>
      <c r="J7" s="16">
        <v>1</v>
      </c>
      <c r="K7" s="16" t="s">
        <v>64</v>
      </c>
      <c r="L7" s="71">
        <f>'Д1'!L7</f>
        <v>1</v>
      </c>
    </row>
    <row r="8" spans="1:12" ht="12.75">
      <c r="A8" s="12" t="str">
        <f>Программа!B9</f>
        <v>7. Кан - Лилль </v>
      </c>
      <c r="B8" s="16">
        <v>2</v>
      </c>
      <c r="C8" s="16" t="s">
        <v>64</v>
      </c>
      <c r="D8" s="17">
        <v>1</v>
      </c>
      <c r="E8" s="17" t="s">
        <v>64</v>
      </c>
      <c r="F8" s="16">
        <v>12</v>
      </c>
      <c r="G8" s="16">
        <v>2</v>
      </c>
      <c r="H8" s="17">
        <v>2</v>
      </c>
      <c r="I8" s="17">
        <v>2</v>
      </c>
      <c r="J8" s="16">
        <v>1</v>
      </c>
      <c r="K8" s="16" t="s">
        <v>64</v>
      </c>
      <c r="L8" s="71">
        <f>'Д1'!L8</f>
        <v>2</v>
      </c>
    </row>
    <row r="9" spans="1:12" ht="12.75">
      <c r="A9" s="12" t="str">
        <f>Программа!B10</f>
        <v>8. Лорьян - Ницца </v>
      </c>
      <c r="B9" s="16">
        <v>2</v>
      </c>
      <c r="C9" s="16" t="s">
        <v>64</v>
      </c>
      <c r="D9" s="17" t="s">
        <v>65</v>
      </c>
      <c r="E9" s="17">
        <v>2</v>
      </c>
      <c r="F9" s="16">
        <v>2</v>
      </c>
      <c r="G9" s="16">
        <v>2</v>
      </c>
      <c r="H9" s="17">
        <v>1</v>
      </c>
      <c r="I9" s="17">
        <v>2</v>
      </c>
      <c r="J9" s="16">
        <v>2</v>
      </c>
      <c r="K9" s="16">
        <v>2</v>
      </c>
      <c r="L9" s="71">
        <f>'Д1'!L9</f>
        <v>2</v>
      </c>
    </row>
    <row r="10" spans="1:12" ht="12.75">
      <c r="A10" s="12" t="str">
        <f>Программа!B11</f>
        <v>9. Метц - Нант </v>
      </c>
      <c r="B10" s="16">
        <v>1</v>
      </c>
      <c r="C10" s="16">
        <v>1</v>
      </c>
      <c r="D10" s="17">
        <v>1</v>
      </c>
      <c r="E10" s="17">
        <v>1</v>
      </c>
      <c r="F10" s="16">
        <v>2</v>
      </c>
      <c r="G10" s="16">
        <v>1</v>
      </c>
      <c r="H10" s="17">
        <v>1</v>
      </c>
      <c r="I10" s="17">
        <v>1</v>
      </c>
      <c r="J10" s="16">
        <v>2</v>
      </c>
      <c r="K10" s="16">
        <v>1</v>
      </c>
      <c r="L10" s="71" t="str">
        <f>'Д1'!L10</f>
        <v>Х</v>
      </c>
    </row>
    <row r="11" spans="1:12" ht="12.75">
      <c r="A11" s="12" t="str">
        <f>Программа!B12</f>
        <v>10. Эмполи - Лацио </v>
      </c>
      <c r="B11" s="16">
        <v>2</v>
      </c>
      <c r="C11" s="16">
        <v>2</v>
      </c>
      <c r="D11" s="17">
        <v>1</v>
      </c>
      <c r="E11" s="17">
        <v>1</v>
      </c>
      <c r="F11" s="16">
        <v>2</v>
      </c>
      <c r="G11" s="16">
        <v>2</v>
      </c>
      <c r="H11" s="17">
        <v>2</v>
      </c>
      <c r="I11" s="17">
        <v>2</v>
      </c>
      <c r="J11" s="16">
        <v>2</v>
      </c>
      <c r="K11" s="16">
        <v>2</v>
      </c>
      <c r="L11" s="71">
        <f>'Д1'!L11</f>
        <v>2</v>
      </c>
    </row>
    <row r="12" spans="1:12" ht="12.75">
      <c r="A12" s="18" t="s">
        <v>2</v>
      </c>
      <c r="B12" s="19">
        <f aca="true" t="shared" si="0" ref="B12:H12">SUM(B32:B41)</f>
        <v>6</v>
      </c>
      <c r="C12" s="19">
        <f t="shared" si="0"/>
        <v>3</v>
      </c>
      <c r="D12" s="20">
        <f t="shared" si="0"/>
        <v>1</v>
      </c>
      <c r="E12" s="20">
        <f t="shared" si="0"/>
        <v>3</v>
      </c>
      <c r="F12" s="19">
        <f t="shared" si="0"/>
        <v>5</v>
      </c>
      <c r="G12" s="19">
        <f t="shared" si="0"/>
        <v>5</v>
      </c>
      <c r="H12" s="20">
        <f t="shared" si="0"/>
        <v>5</v>
      </c>
      <c r="I12" s="20">
        <f>SUM(I32:I41)</f>
        <v>5</v>
      </c>
      <c r="J12" s="19">
        <f>SUM(J32:J41)</f>
        <v>4</v>
      </c>
      <c r="K12" s="19">
        <f>SUM(K32:K41)</f>
        <v>3</v>
      </c>
      <c r="L12" s="4"/>
    </row>
    <row r="13" spans="1:12" ht="12.75">
      <c r="A13" s="3" t="s">
        <v>1</v>
      </c>
      <c r="B13" s="74" t="str">
        <f>SUM(B56:B65)&amp;"-"&amp;SUM(C56:C65)</f>
        <v>3-0</v>
      </c>
      <c r="C13" s="75"/>
      <c r="D13" s="76" t="str">
        <f>SUM(D56:D65)&amp;"-"&amp;SUM(E56:E65)</f>
        <v>1-3</v>
      </c>
      <c r="E13" s="77"/>
      <c r="F13" s="74" t="str">
        <f>SUM(F56:F65)&amp;"-"&amp;SUM(G56:G65)</f>
        <v>0-0</v>
      </c>
      <c r="G13" s="75"/>
      <c r="H13" s="76" t="str">
        <f>SUM(H56:H65)&amp;"-"&amp;SUM(I56:I65)</f>
        <v>1-1</v>
      </c>
      <c r="I13" s="77"/>
      <c r="J13" s="74" t="str">
        <f>SUM(J56:J65)&amp;"-"&amp;SUM(K56:K65)</f>
        <v>1-0</v>
      </c>
      <c r="K13" s="75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18 тур. 19.02. </v>
      </c>
      <c r="B15" s="14" t="s">
        <v>49</v>
      </c>
      <c r="C15" s="14" t="s">
        <v>50</v>
      </c>
      <c r="D15" s="15" t="s">
        <v>51</v>
      </c>
      <c r="E15" s="15" t="s">
        <v>56</v>
      </c>
      <c r="F15" s="14" t="s">
        <v>53</v>
      </c>
      <c r="G15" s="14" t="s">
        <v>48</v>
      </c>
      <c r="H15" s="15" t="s">
        <v>55</v>
      </c>
      <c r="I15" s="15" t="s">
        <v>52</v>
      </c>
      <c r="J15" s="14" t="s">
        <v>57</v>
      </c>
      <c r="K15" s="14" t="s">
        <v>54</v>
      </c>
      <c r="L15" s="70" t="s">
        <v>0</v>
      </c>
    </row>
    <row r="16" spans="1:12" ht="12.75">
      <c r="A16" s="22" t="str">
        <f>Программа!B16</f>
        <v>1. Реал СС - Вильяреал </v>
      </c>
      <c r="B16" s="16">
        <v>1</v>
      </c>
      <c r="C16" s="16">
        <v>1</v>
      </c>
      <c r="D16" s="17">
        <v>2</v>
      </c>
      <c r="E16" s="17">
        <v>1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>
        <v>1</v>
      </c>
      <c r="L16" s="71">
        <f>'Д1'!L16</f>
        <v>2</v>
      </c>
    </row>
    <row r="17" spans="1:12" ht="12.75">
      <c r="A17" s="22" t="str">
        <f>Программа!B17</f>
        <v>2. Болонья - Интер </v>
      </c>
      <c r="B17" s="16">
        <v>2</v>
      </c>
      <c r="C17" s="16">
        <v>2</v>
      </c>
      <c r="D17" s="17">
        <v>2</v>
      </c>
      <c r="E17" s="17">
        <v>2</v>
      </c>
      <c r="F17" s="16">
        <v>2</v>
      </c>
      <c r="G17" s="16">
        <v>2</v>
      </c>
      <c r="H17" s="17">
        <v>2</v>
      </c>
      <c r="I17" s="17">
        <v>2</v>
      </c>
      <c r="J17" s="16">
        <v>2</v>
      </c>
      <c r="K17" s="16">
        <v>2</v>
      </c>
      <c r="L17" s="71">
        <f>'Д1'!L17</f>
        <v>2</v>
      </c>
    </row>
    <row r="18" spans="1:12" ht="12.75">
      <c r="A18" s="22" t="str">
        <f>Программа!B18</f>
        <v>3. Пескара - Дженоа </v>
      </c>
      <c r="B18" s="16">
        <v>2</v>
      </c>
      <c r="C18" s="16">
        <v>1</v>
      </c>
      <c r="D18" s="17" t="s">
        <v>71</v>
      </c>
      <c r="E18" s="17">
        <v>2</v>
      </c>
      <c r="F18" s="16">
        <v>2</v>
      </c>
      <c r="G18" s="16">
        <v>2</v>
      </c>
      <c r="H18" s="17">
        <v>2</v>
      </c>
      <c r="I18" s="17">
        <v>2</v>
      </c>
      <c r="J18" s="16">
        <v>2</v>
      </c>
      <c r="K18" s="16">
        <v>2</v>
      </c>
      <c r="L18" s="71">
        <f>'Д1'!L18</f>
        <v>1</v>
      </c>
    </row>
    <row r="19" spans="1:12" ht="12.75">
      <c r="A19" s="22" t="str">
        <f>Программа!B19</f>
        <v>4. Удинезе - Сассуоло </v>
      </c>
      <c r="B19" s="16">
        <v>1</v>
      </c>
      <c r="C19" s="16">
        <v>1</v>
      </c>
      <c r="D19" s="17">
        <v>1</v>
      </c>
      <c r="E19" s="17">
        <v>1</v>
      </c>
      <c r="F19" s="16">
        <v>1</v>
      </c>
      <c r="G19" s="16">
        <v>1</v>
      </c>
      <c r="H19" s="17">
        <v>1</v>
      </c>
      <c r="I19" s="17">
        <v>1</v>
      </c>
      <c r="J19" s="16">
        <v>1</v>
      </c>
      <c r="K19" s="16">
        <v>1</v>
      </c>
      <c r="L19" s="71">
        <f>'Д1'!L19</f>
        <v>2</v>
      </c>
    </row>
    <row r="20" spans="1:12" ht="12.75">
      <c r="A20" s="22" t="str">
        <f>Программа!B20</f>
        <v>5. Бордо - Генгам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17">
        <v>1</v>
      </c>
      <c r="I20" s="17">
        <v>1</v>
      </c>
      <c r="J20" s="16">
        <v>1</v>
      </c>
      <c r="K20" s="16">
        <v>1</v>
      </c>
      <c r="L20" s="71">
        <f>'Д1'!L20</f>
        <v>1</v>
      </c>
    </row>
    <row r="21" spans="1:12" ht="12.75">
      <c r="A21" s="22" t="str">
        <f>Программа!B21</f>
        <v>6. Боруссия М - Лейпциг </v>
      </c>
      <c r="B21" s="16" t="s">
        <v>65</v>
      </c>
      <c r="C21" s="16">
        <v>1</v>
      </c>
      <c r="D21" s="17">
        <v>1</v>
      </c>
      <c r="E21" s="17">
        <v>1</v>
      </c>
      <c r="F21" s="16">
        <v>1</v>
      </c>
      <c r="G21" s="16">
        <v>1</v>
      </c>
      <c r="H21" s="17">
        <v>12</v>
      </c>
      <c r="I21" s="17">
        <v>1</v>
      </c>
      <c r="J21" s="16">
        <v>1</v>
      </c>
      <c r="K21" s="16">
        <v>1</v>
      </c>
      <c r="L21" s="71">
        <f>'Д1'!L21</f>
        <v>2</v>
      </c>
    </row>
    <row r="22" spans="1:12" ht="12.75">
      <c r="A22" s="22" t="str">
        <f>Программа!B22</f>
        <v>7. Валенсия - Атлетик </v>
      </c>
      <c r="B22" s="16" t="s">
        <v>64</v>
      </c>
      <c r="C22" s="16">
        <v>1</v>
      </c>
      <c r="D22" s="17">
        <v>1</v>
      </c>
      <c r="E22" s="17">
        <v>2</v>
      </c>
      <c r="F22" s="16">
        <v>1</v>
      </c>
      <c r="G22" s="16">
        <v>1</v>
      </c>
      <c r="H22" s="17">
        <v>1</v>
      </c>
      <c r="I22" s="17">
        <v>1</v>
      </c>
      <c r="J22" s="16" t="s">
        <v>70</v>
      </c>
      <c r="K22" s="16">
        <v>1</v>
      </c>
      <c r="L22" s="71">
        <f>'Д1'!L22</f>
        <v>1</v>
      </c>
    </row>
    <row r="23" spans="1:12" ht="12.75">
      <c r="A23" s="22" t="str">
        <f>Программа!B23</f>
        <v>8. Монпелье - Сент-Этьенн </v>
      </c>
      <c r="B23" s="16" t="s">
        <v>64</v>
      </c>
      <c r="C23" s="16">
        <v>1</v>
      </c>
      <c r="D23" s="17">
        <v>2</v>
      </c>
      <c r="E23" s="17">
        <v>1</v>
      </c>
      <c r="F23" s="16">
        <v>12</v>
      </c>
      <c r="G23" s="16">
        <v>1</v>
      </c>
      <c r="H23" s="17">
        <v>1</v>
      </c>
      <c r="I23" s="17">
        <v>1</v>
      </c>
      <c r="J23" s="16">
        <v>2</v>
      </c>
      <c r="K23" s="16">
        <v>1</v>
      </c>
      <c r="L23" s="71">
        <f>'Д1'!L23</f>
        <v>1</v>
      </c>
    </row>
    <row r="24" spans="1:12" ht="12.75">
      <c r="A24" s="22" t="str">
        <f>Программа!B24</f>
        <v>9. Кёльн - Шальке </v>
      </c>
      <c r="B24" s="16">
        <v>2</v>
      </c>
      <c r="C24" s="16">
        <v>1</v>
      </c>
      <c r="D24" s="17">
        <v>1</v>
      </c>
      <c r="E24" s="17">
        <v>1</v>
      </c>
      <c r="F24" s="16">
        <v>1</v>
      </c>
      <c r="G24" s="16">
        <v>1</v>
      </c>
      <c r="H24" s="17">
        <v>1</v>
      </c>
      <c r="I24" s="17">
        <v>1</v>
      </c>
      <c r="J24" s="16" t="s">
        <v>64</v>
      </c>
      <c r="K24" s="16">
        <v>2</v>
      </c>
      <c r="L24" s="71" t="str">
        <f>'Д1'!L24</f>
        <v>Х</v>
      </c>
    </row>
    <row r="25" spans="1:12" ht="12.75">
      <c r="A25" s="22" t="str">
        <f>Программа!B25</f>
        <v>10. Милан - Фиорентина </v>
      </c>
      <c r="B25" s="16" t="s">
        <v>64</v>
      </c>
      <c r="C25" s="16">
        <v>1</v>
      </c>
      <c r="D25" s="17">
        <v>1</v>
      </c>
      <c r="E25" s="17" t="s">
        <v>64</v>
      </c>
      <c r="F25" s="16">
        <v>1</v>
      </c>
      <c r="G25" s="16">
        <v>1</v>
      </c>
      <c r="H25" s="17">
        <v>1</v>
      </c>
      <c r="I25" s="17">
        <v>1</v>
      </c>
      <c r="J25" s="16">
        <v>1</v>
      </c>
      <c r="K25" s="16">
        <v>2</v>
      </c>
      <c r="L25" s="71">
        <f>'Д1'!L25</f>
        <v>1</v>
      </c>
    </row>
    <row r="26" spans="1:12" ht="12.75">
      <c r="A26" s="3" t="s">
        <v>2</v>
      </c>
      <c r="B26" s="19">
        <f aca="true" t="shared" si="1" ref="B26:K26">SUM(B44:B53)</f>
        <v>2</v>
      </c>
      <c r="C26" s="19">
        <f t="shared" si="1"/>
        <v>6</v>
      </c>
      <c r="D26" s="20">
        <f t="shared" si="1"/>
        <v>5</v>
      </c>
      <c r="E26" s="20">
        <f t="shared" si="1"/>
        <v>3</v>
      </c>
      <c r="F26" s="19">
        <f t="shared" si="1"/>
        <v>5</v>
      </c>
      <c r="G26" s="19">
        <f t="shared" si="1"/>
        <v>5</v>
      </c>
      <c r="H26" s="20">
        <f t="shared" si="1"/>
        <v>6</v>
      </c>
      <c r="I26" s="20">
        <f t="shared" si="1"/>
        <v>5</v>
      </c>
      <c r="J26" s="19">
        <f t="shared" si="1"/>
        <v>4</v>
      </c>
      <c r="K26" s="19">
        <f t="shared" si="1"/>
        <v>4</v>
      </c>
      <c r="L26" s="4"/>
    </row>
    <row r="27" spans="1:12" ht="12.75">
      <c r="A27" s="3" t="s">
        <v>1</v>
      </c>
      <c r="B27" s="74" t="str">
        <f>SUM(B68:B77)&amp;"-"&amp;SUM(C68:C77)</f>
        <v>0-4</v>
      </c>
      <c r="C27" s="75"/>
      <c r="D27" s="76" t="str">
        <f>SUM(D68:D77)&amp;"-"&amp;SUM(E68:E77)</f>
        <v>3-1</v>
      </c>
      <c r="E27" s="77"/>
      <c r="F27" s="74" t="str">
        <f>SUM(F68:F77)&amp;"-"&amp;SUM(G68:G77)</f>
        <v>0-0</v>
      </c>
      <c r="G27" s="75"/>
      <c r="H27" s="76" t="str">
        <f>SUM(H68:H77)&amp;"-"&amp;SUM(I68:I77)</f>
        <v>1-0</v>
      </c>
      <c r="I27" s="77"/>
      <c r="J27" s="74" t="str">
        <f>SUM(J68:J77)&amp;"-"&amp;SUM(K68:K77)</f>
        <v>2-2</v>
      </c>
      <c r="K27" s="75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М.Ю</v>
      </c>
      <c r="C31" s="26" t="str">
        <f t="shared" si="2"/>
        <v>Аяк</v>
      </c>
      <c r="D31" s="26" t="str">
        <f t="shared" si="2"/>
        <v>Арс</v>
      </c>
      <c r="E31" s="26" t="str">
        <f t="shared" si="2"/>
        <v>Г.Р</v>
      </c>
      <c r="F31" s="26" t="str">
        <f t="shared" si="2"/>
        <v>Дин</v>
      </c>
      <c r="G31" s="26" t="str">
        <f t="shared" si="2"/>
        <v>Чер</v>
      </c>
      <c r="H31" s="26" t="str">
        <f t="shared" si="2"/>
        <v>Гел</v>
      </c>
      <c r="I31" s="26" t="str">
        <f t="shared" si="2"/>
        <v>Бал</v>
      </c>
      <c r="J31" s="26" t="str">
        <f t="shared" si="2"/>
        <v>Атл</v>
      </c>
      <c r="K31" s="26" t="str">
        <f t="shared" si="2"/>
        <v>Бор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Айнтрахт - Ингольштадт </v>
      </c>
      <c r="B32" s="23">
        <f aca="true" t="shared" si="3" ref="B32:I41">IF(OR(LEFT(B2)=LEFT($L2),RIGHT(B2)=RIGHT($L2)),1,0)</f>
        <v>0</v>
      </c>
      <c r="C32" s="23">
        <f t="shared" si="3"/>
        <v>0</v>
      </c>
      <c r="D32" s="23">
        <f t="shared" si="3"/>
        <v>0</v>
      </c>
      <c r="E32" s="23">
        <f t="shared" si="3"/>
        <v>1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aca="true" t="shared" si="4" ref="J32:K41">IF(OR(LEFT(J2)=LEFT($L2),RIGHT(J2)=RIGHT($L2)),1,0)</f>
        <v>0</v>
      </c>
      <c r="K32" s="23">
        <f t="shared" si="4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Майнц - Вердер </v>
      </c>
      <c r="B33" s="23">
        <f t="shared" si="3"/>
        <v>0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23">
        <f t="shared" si="3"/>
        <v>1</v>
      </c>
      <c r="I33" s="23">
        <f t="shared" si="3"/>
        <v>0</v>
      </c>
      <c r="J33" s="23">
        <f t="shared" si="4"/>
        <v>0</v>
      </c>
      <c r="K33" s="23">
        <f t="shared" si="4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Марсель - Ренн </v>
      </c>
      <c r="B34" s="23">
        <f t="shared" si="3"/>
        <v>1</v>
      </c>
      <c r="C34" s="23">
        <f t="shared" si="3"/>
        <v>1</v>
      </c>
      <c r="D34" s="23">
        <f t="shared" si="3"/>
        <v>0</v>
      </c>
      <c r="E34" s="23">
        <f t="shared" si="3"/>
        <v>1</v>
      </c>
      <c r="F34" s="23">
        <f t="shared" si="3"/>
        <v>1</v>
      </c>
      <c r="G34" s="23">
        <f t="shared" si="3"/>
        <v>1</v>
      </c>
      <c r="H34" s="23">
        <f t="shared" si="3"/>
        <v>1</v>
      </c>
      <c r="I34" s="23">
        <f t="shared" si="3"/>
        <v>1</v>
      </c>
      <c r="J34" s="23">
        <f t="shared" si="4"/>
        <v>1</v>
      </c>
      <c r="K34" s="23">
        <f t="shared" si="4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Гамбург - Фрайбург </v>
      </c>
      <c r="B35" s="23">
        <f t="shared" si="3"/>
        <v>1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4"/>
        <v>0</v>
      </c>
      <c r="K35" s="23">
        <f t="shared" si="4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Депортиво - Алавес </v>
      </c>
      <c r="B36" s="23">
        <f t="shared" si="3"/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  <c r="H36" s="23">
        <f t="shared" si="3"/>
        <v>0</v>
      </c>
      <c r="I36" s="23">
        <f t="shared" si="3"/>
        <v>0</v>
      </c>
      <c r="J36" s="23">
        <f t="shared" si="4"/>
        <v>0</v>
      </c>
      <c r="K36" s="23">
        <f t="shared" si="4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Анже - Нанси </v>
      </c>
      <c r="B37" s="23">
        <f t="shared" si="3"/>
        <v>1</v>
      </c>
      <c r="C37" s="23">
        <f t="shared" si="3"/>
        <v>1</v>
      </c>
      <c r="D37" s="23">
        <f t="shared" si="3"/>
        <v>1</v>
      </c>
      <c r="E37" s="23">
        <f t="shared" si="3"/>
        <v>0</v>
      </c>
      <c r="F37" s="23">
        <f t="shared" si="3"/>
        <v>1</v>
      </c>
      <c r="G37" s="23">
        <f t="shared" si="3"/>
        <v>1</v>
      </c>
      <c r="H37" s="23">
        <f t="shared" si="3"/>
        <v>1</v>
      </c>
      <c r="I37" s="23">
        <f t="shared" si="3"/>
        <v>1</v>
      </c>
      <c r="J37" s="23">
        <f t="shared" si="4"/>
        <v>1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Кан - Лилль </v>
      </c>
      <c r="B38" s="23">
        <f t="shared" si="3"/>
        <v>1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1</v>
      </c>
      <c r="G38" s="23">
        <f t="shared" si="3"/>
        <v>1</v>
      </c>
      <c r="H38" s="23">
        <f t="shared" si="3"/>
        <v>1</v>
      </c>
      <c r="I38" s="23">
        <f t="shared" si="3"/>
        <v>1</v>
      </c>
      <c r="J38" s="23">
        <f t="shared" si="4"/>
        <v>0</v>
      </c>
      <c r="K38" s="23">
        <f t="shared" si="4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Лорьян - Ницца </v>
      </c>
      <c r="B39" s="23">
        <f t="shared" si="3"/>
        <v>1</v>
      </c>
      <c r="C39" s="23">
        <f t="shared" si="3"/>
        <v>0</v>
      </c>
      <c r="D39" s="23">
        <f t="shared" si="3"/>
        <v>0</v>
      </c>
      <c r="E39" s="23">
        <f t="shared" si="3"/>
        <v>1</v>
      </c>
      <c r="F39" s="23">
        <f t="shared" si="3"/>
        <v>1</v>
      </c>
      <c r="G39" s="23">
        <f t="shared" si="3"/>
        <v>1</v>
      </c>
      <c r="H39" s="23">
        <f t="shared" si="3"/>
        <v>0</v>
      </c>
      <c r="I39" s="23">
        <f t="shared" si="3"/>
        <v>1</v>
      </c>
      <c r="J39" s="23">
        <f t="shared" si="4"/>
        <v>1</v>
      </c>
      <c r="K39" s="23">
        <f t="shared" si="4"/>
        <v>1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Метц - Нант </v>
      </c>
      <c r="B40" s="23">
        <f t="shared" si="3"/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  <c r="H40" s="23">
        <f t="shared" si="3"/>
        <v>0</v>
      </c>
      <c r="I40" s="23">
        <f t="shared" si="3"/>
        <v>0</v>
      </c>
      <c r="J40" s="23">
        <f t="shared" si="4"/>
        <v>0</v>
      </c>
      <c r="K40" s="23">
        <f t="shared" si="4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Эмполи - Лацио </v>
      </c>
      <c r="B41" s="23">
        <f t="shared" si="3"/>
        <v>1</v>
      </c>
      <c r="C41" s="23">
        <f t="shared" si="3"/>
        <v>1</v>
      </c>
      <c r="D41" s="23">
        <f t="shared" si="3"/>
        <v>0</v>
      </c>
      <c r="E41" s="23">
        <f t="shared" si="3"/>
        <v>0</v>
      </c>
      <c r="F41" s="23">
        <f t="shared" si="3"/>
        <v>1</v>
      </c>
      <c r="G41" s="23">
        <f t="shared" si="3"/>
        <v>1</v>
      </c>
      <c r="H41" s="23">
        <f t="shared" si="3"/>
        <v>1</v>
      </c>
      <c r="I41" s="23">
        <f t="shared" si="3"/>
        <v>1</v>
      </c>
      <c r="J41" s="23">
        <f t="shared" si="4"/>
        <v>1</v>
      </c>
      <c r="K41" s="23">
        <f t="shared" si="4"/>
        <v>1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Аяк</v>
      </c>
      <c r="C43" s="4" t="str">
        <f t="shared" si="6"/>
        <v>Арс</v>
      </c>
      <c r="D43" s="4" t="str">
        <f t="shared" si="6"/>
        <v>Г.Р</v>
      </c>
      <c r="E43" s="4" t="str">
        <f t="shared" si="6"/>
        <v>Атл</v>
      </c>
      <c r="F43" s="4" t="str">
        <f t="shared" si="6"/>
        <v>Чер</v>
      </c>
      <c r="G43" s="4" t="str">
        <f t="shared" si="6"/>
        <v>М.Ю</v>
      </c>
      <c r="H43" s="4" t="str">
        <f t="shared" si="6"/>
        <v>Бал</v>
      </c>
      <c r="I43" s="4" t="str">
        <f t="shared" si="6"/>
        <v>Дин</v>
      </c>
      <c r="J43" s="4" t="str">
        <f t="shared" si="6"/>
        <v>Бор</v>
      </c>
      <c r="K43" s="4" t="str">
        <f t="shared" si="6"/>
        <v>Гел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Айнтрахт - Ингольштадт </v>
      </c>
      <c r="B44" s="2">
        <f aca="true" t="shared" si="7" ref="B44:I53">IF(OR(LEFT(B16)=LEFT($L16),RIGHT(B16)=RIGHT($L16)),1,0)</f>
        <v>0</v>
      </c>
      <c r="C44" s="2">
        <f t="shared" si="7"/>
        <v>0</v>
      </c>
      <c r="D44" s="2">
        <f t="shared" si="7"/>
        <v>1</v>
      </c>
      <c r="E44" s="2">
        <f t="shared" si="7"/>
        <v>0</v>
      </c>
      <c r="F44" s="2">
        <f t="shared" si="7"/>
        <v>0</v>
      </c>
      <c r="G44" s="2">
        <f t="shared" si="7"/>
        <v>0</v>
      </c>
      <c r="H44" s="2">
        <f t="shared" si="7"/>
        <v>0</v>
      </c>
      <c r="I44" s="2">
        <f t="shared" si="7"/>
        <v>0</v>
      </c>
      <c r="J44" s="2">
        <f aca="true" t="shared" si="8" ref="J44:K53">IF(OR(LEFT(J16)=LEFT($L16),RIGHT(J16)=RIGHT($L16)),1,0)</f>
        <v>0</v>
      </c>
      <c r="K44" s="2">
        <f t="shared" si="8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Майнц - Вердер </v>
      </c>
      <c r="B45" s="2">
        <f t="shared" si="7"/>
        <v>1</v>
      </c>
      <c r="C45" s="2">
        <f t="shared" si="7"/>
        <v>1</v>
      </c>
      <c r="D45" s="2">
        <f t="shared" si="7"/>
        <v>1</v>
      </c>
      <c r="E45" s="2">
        <f t="shared" si="7"/>
        <v>1</v>
      </c>
      <c r="F45" s="2">
        <f t="shared" si="7"/>
        <v>1</v>
      </c>
      <c r="G45" s="2">
        <f t="shared" si="7"/>
        <v>1</v>
      </c>
      <c r="H45" s="2">
        <f t="shared" si="7"/>
        <v>1</v>
      </c>
      <c r="I45" s="2">
        <f t="shared" si="7"/>
        <v>1</v>
      </c>
      <c r="J45" s="2">
        <f t="shared" si="8"/>
        <v>1</v>
      </c>
      <c r="K45" s="2">
        <f t="shared" si="8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Марсель - Ренн </v>
      </c>
      <c r="B46" s="2">
        <f t="shared" si="7"/>
        <v>0</v>
      </c>
      <c r="C46" s="2">
        <f t="shared" si="7"/>
        <v>1</v>
      </c>
      <c r="D46" s="2">
        <f t="shared" si="7"/>
        <v>0</v>
      </c>
      <c r="E46" s="2">
        <f t="shared" si="7"/>
        <v>0</v>
      </c>
      <c r="F46" s="2">
        <f t="shared" si="7"/>
        <v>0</v>
      </c>
      <c r="G46" s="2">
        <f t="shared" si="7"/>
        <v>0</v>
      </c>
      <c r="H46" s="2">
        <f t="shared" si="7"/>
        <v>0</v>
      </c>
      <c r="I46" s="2">
        <f t="shared" si="7"/>
        <v>0</v>
      </c>
      <c r="J46" s="2">
        <f t="shared" si="8"/>
        <v>0</v>
      </c>
      <c r="K46" s="2">
        <f t="shared" si="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Гамбург - Фрайбург </v>
      </c>
      <c r="B47" s="2">
        <f t="shared" si="7"/>
        <v>0</v>
      </c>
      <c r="C47" s="2">
        <f t="shared" si="7"/>
        <v>0</v>
      </c>
      <c r="D47" s="2">
        <f t="shared" si="7"/>
        <v>0</v>
      </c>
      <c r="E47" s="2">
        <f t="shared" si="7"/>
        <v>0</v>
      </c>
      <c r="F47" s="2">
        <f t="shared" si="7"/>
        <v>0</v>
      </c>
      <c r="G47" s="2">
        <f t="shared" si="7"/>
        <v>0</v>
      </c>
      <c r="H47" s="2">
        <f t="shared" si="7"/>
        <v>0</v>
      </c>
      <c r="I47" s="2">
        <f t="shared" si="7"/>
        <v>0</v>
      </c>
      <c r="J47" s="2">
        <f t="shared" si="8"/>
        <v>0</v>
      </c>
      <c r="K47" s="2">
        <f t="shared" si="8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Депортиво - Алавес </v>
      </c>
      <c r="B48" s="2">
        <f t="shared" si="7"/>
        <v>1</v>
      </c>
      <c r="C48" s="2">
        <f t="shared" si="7"/>
        <v>1</v>
      </c>
      <c r="D48" s="2">
        <f t="shared" si="7"/>
        <v>1</v>
      </c>
      <c r="E48" s="2">
        <f t="shared" si="7"/>
        <v>1</v>
      </c>
      <c r="F48" s="2">
        <f t="shared" si="7"/>
        <v>1</v>
      </c>
      <c r="G48" s="2">
        <f t="shared" si="7"/>
        <v>1</v>
      </c>
      <c r="H48" s="2">
        <f t="shared" si="7"/>
        <v>1</v>
      </c>
      <c r="I48" s="2">
        <f t="shared" si="7"/>
        <v>1</v>
      </c>
      <c r="J48" s="2">
        <f t="shared" si="8"/>
        <v>1</v>
      </c>
      <c r="K48" s="2">
        <f t="shared" si="8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Анже - Нанси </v>
      </c>
      <c r="B49" s="2">
        <f t="shared" si="7"/>
        <v>0</v>
      </c>
      <c r="C49" s="2">
        <f t="shared" si="7"/>
        <v>0</v>
      </c>
      <c r="D49" s="2">
        <f t="shared" si="7"/>
        <v>0</v>
      </c>
      <c r="E49" s="2">
        <f t="shared" si="7"/>
        <v>0</v>
      </c>
      <c r="F49" s="2">
        <f t="shared" si="7"/>
        <v>0</v>
      </c>
      <c r="G49" s="2">
        <f t="shared" si="7"/>
        <v>0</v>
      </c>
      <c r="H49" s="2">
        <f t="shared" si="7"/>
        <v>1</v>
      </c>
      <c r="I49" s="2">
        <f t="shared" si="7"/>
        <v>0</v>
      </c>
      <c r="J49" s="2">
        <f t="shared" si="8"/>
        <v>0</v>
      </c>
      <c r="K49" s="2">
        <f t="shared" si="8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Кан - Лилль </v>
      </c>
      <c r="B50" s="2">
        <f t="shared" si="7"/>
        <v>0</v>
      </c>
      <c r="C50" s="2">
        <f t="shared" si="7"/>
        <v>1</v>
      </c>
      <c r="D50" s="2">
        <f t="shared" si="7"/>
        <v>1</v>
      </c>
      <c r="E50" s="2">
        <f t="shared" si="7"/>
        <v>0</v>
      </c>
      <c r="F50" s="2">
        <f t="shared" si="7"/>
        <v>1</v>
      </c>
      <c r="G50" s="2">
        <f t="shared" si="7"/>
        <v>1</v>
      </c>
      <c r="H50" s="2">
        <f t="shared" si="7"/>
        <v>1</v>
      </c>
      <c r="I50" s="2">
        <f t="shared" si="7"/>
        <v>1</v>
      </c>
      <c r="J50" s="2">
        <f t="shared" si="8"/>
        <v>0</v>
      </c>
      <c r="K50" s="2">
        <f t="shared" si="8"/>
        <v>1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Лорьян - Ницца </v>
      </c>
      <c r="B51" s="2">
        <f t="shared" si="7"/>
        <v>0</v>
      </c>
      <c r="C51" s="2">
        <f t="shared" si="7"/>
        <v>1</v>
      </c>
      <c r="D51" s="2">
        <f t="shared" si="7"/>
        <v>0</v>
      </c>
      <c r="E51" s="2">
        <f t="shared" si="7"/>
        <v>1</v>
      </c>
      <c r="F51" s="2">
        <f t="shared" si="7"/>
        <v>1</v>
      </c>
      <c r="G51" s="2">
        <f t="shared" si="7"/>
        <v>1</v>
      </c>
      <c r="H51" s="2">
        <f t="shared" si="7"/>
        <v>1</v>
      </c>
      <c r="I51" s="2">
        <f t="shared" si="7"/>
        <v>1</v>
      </c>
      <c r="J51" s="2">
        <f t="shared" si="8"/>
        <v>0</v>
      </c>
      <c r="K51" s="2">
        <f t="shared" si="8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Метц - Нант </v>
      </c>
      <c r="B52" s="2">
        <f t="shared" si="7"/>
        <v>0</v>
      </c>
      <c r="C52" s="2">
        <f t="shared" si="7"/>
        <v>0</v>
      </c>
      <c r="D52" s="2">
        <f t="shared" si="7"/>
        <v>0</v>
      </c>
      <c r="E52" s="2">
        <f t="shared" si="7"/>
        <v>0</v>
      </c>
      <c r="F52" s="2">
        <f t="shared" si="7"/>
        <v>0</v>
      </c>
      <c r="G52" s="2">
        <f t="shared" si="7"/>
        <v>0</v>
      </c>
      <c r="H52" s="2">
        <f t="shared" si="7"/>
        <v>0</v>
      </c>
      <c r="I52" s="2">
        <f t="shared" si="7"/>
        <v>0</v>
      </c>
      <c r="J52" s="2">
        <f t="shared" si="8"/>
        <v>1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Эмполи - Лацио </v>
      </c>
      <c r="B53" s="31">
        <f t="shared" si="7"/>
        <v>0</v>
      </c>
      <c r="C53" s="31">
        <f t="shared" si="7"/>
        <v>1</v>
      </c>
      <c r="D53" s="31">
        <f t="shared" si="7"/>
        <v>1</v>
      </c>
      <c r="E53" s="31">
        <f t="shared" si="7"/>
        <v>0</v>
      </c>
      <c r="F53" s="31">
        <f t="shared" si="7"/>
        <v>1</v>
      </c>
      <c r="G53" s="31">
        <f t="shared" si="7"/>
        <v>1</v>
      </c>
      <c r="H53" s="31">
        <f t="shared" si="7"/>
        <v>1</v>
      </c>
      <c r="I53" s="31">
        <f t="shared" si="7"/>
        <v>1</v>
      </c>
      <c r="J53" s="31">
        <f t="shared" si="8"/>
        <v>1</v>
      </c>
      <c r="K53" s="31">
        <f t="shared" si="8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М.Ю</v>
      </c>
      <c r="C55" s="26" t="str">
        <f t="shared" si="10"/>
        <v>Аяк</v>
      </c>
      <c r="D55" s="26" t="str">
        <f t="shared" si="10"/>
        <v>Арс</v>
      </c>
      <c r="E55" s="26" t="str">
        <f t="shared" si="10"/>
        <v>Г.Р</v>
      </c>
      <c r="F55" s="26" t="str">
        <f t="shared" si="10"/>
        <v>Дин</v>
      </c>
      <c r="G55" s="26" t="str">
        <f t="shared" si="10"/>
        <v>Чер</v>
      </c>
      <c r="H55" s="26" t="str">
        <f t="shared" si="10"/>
        <v>Гел</v>
      </c>
      <c r="I55" s="26" t="str">
        <f t="shared" si="10"/>
        <v>Бал</v>
      </c>
      <c r="J55" s="26" t="str">
        <f t="shared" si="10"/>
        <v>Атл</v>
      </c>
      <c r="K55" s="26" t="str">
        <f t="shared" si="10"/>
        <v>Бор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Айнтрахт - Ингольштадт </v>
      </c>
      <c r="B56" s="6">
        <f aca="true" t="shared" si="11" ref="B56:B65">IF(B32&gt;C32,1,0)</f>
        <v>0</v>
      </c>
      <c r="C56" s="34">
        <f aca="true" t="shared" si="12" ref="C56:C65">IF(C32&gt;B32,1,0)</f>
        <v>0</v>
      </c>
      <c r="D56" s="6">
        <f aca="true" t="shared" si="13" ref="D56:D65">IF(D32&gt;E32,1,0)</f>
        <v>0</v>
      </c>
      <c r="E56" s="6">
        <f aca="true" t="shared" si="14" ref="E56:E65">IF(E32&gt;D32,1,0)</f>
        <v>1</v>
      </c>
      <c r="F56" s="6">
        <f aca="true" t="shared" si="15" ref="F56:F65">IF(F32&gt;G32,1,0)</f>
        <v>0</v>
      </c>
      <c r="G56" s="6">
        <f aca="true" t="shared" si="16" ref="G56:G65">IF(G32&gt;F32,1,0)</f>
        <v>0</v>
      </c>
      <c r="H56" s="6">
        <f aca="true" t="shared" si="17" ref="H56:H65">IF(H32&gt;I32,1,0)</f>
        <v>0</v>
      </c>
      <c r="I56" s="6">
        <f aca="true" t="shared" si="18" ref="I56:I65">IF(I32&gt;H32,1,0)</f>
        <v>0</v>
      </c>
      <c r="J56" s="6">
        <f>IF(J32&gt;K32,1,0)</f>
        <v>0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Майнц - Вердер </v>
      </c>
      <c r="B57" s="6">
        <f t="shared" si="11"/>
        <v>0</v>
      </c>
      <c r="C57" s="34">
        <f t="shared" si="12"/>
        <v>0</v>
      </c>
      <c r="D57" s="6">
        <f t="shared" si="13"/>
        <v>0</v>
      </c>
      <c r="E57" s="6">
        <f t="shared" si="14"/>
        <v>0</v>
      </c>
      <c r="F57" s="6">
        <f t="shared" si="15"/>
        <v>0</v>
      </c>
      <c r="G57" s="6">
        <f t="shared" si="16"/>
        <v>0</v>
      </c>
      <c r="H57" s="6">
        <f t="shared" si="17"/>
        <v>1</v>
      </c>
      <c r="I57" s="6">
        <f t="shared" si="18"/>
        <v>0</v>
      </c>
      <c r="J57" s="6">
        <f aca="true" t="shared" si="21" ref="J57:J65">IF(J33&gt;K33,1,0)</f>
        <v>0</v>
      </c>
      <c r="K57" s="6">
        <f t="shared" si="19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Марсель - Ренн </v>
      </c>
      <c r="B58" s="6">
        <f t="shared" si="11"/>
        <v>0</v>
      </c>
      <c r="C58" s="34">
        <f t="shared" si="12"/>
        <v>0</v>
      </c>
      <c r="D58" s="6">
        <f t="shared" si="13"/>
        <v>0</v>
      </c>
      <c r="E58" s="6">
        <f t="shared" si="14"/>
        <v>1</v>
      </c>
      <c r="F58" s="6">
        <f t="shared" si="15"/>
        <v>0</v>
      </c>
      <c r="G58" s="6">
        <f t="shared" si="16"/>
        <v>0</v>
      </c>
      <c r="H58" s="6">
        <f t="shared" si="17"/>
        <v>0</v>
      </c>
      <c r="I58" s="6">
        <f t="shared" si="18"/>
        <v>0</v>
      </c>
      <c r="J58" s="6">
        <f t="shared" si="21"/>
        <v>0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Гамбург - Фрайбург </v>
      </c>
      <c r="B59" s="6">
        <f t="shared" si="11"/>
        <v>1</v>
      </c>
      <c r="C59" s="34">
        <f t="shared" si="12"/>
        <v>0</v>
      </c>
      <c r="D59" s="6">
        <f t="shared" si="13"/>
        <v>0</v>
      </c>
      <c r="E59" s="6">
        <f t="shared" si="14"/>
        <v>0</v>
      </c>
      <c r="F59" s="6">
        <f t="shared" si="15"/>
        <v>0</v>
      </c>
      <c r="G59" s="6">
        <f t="shared" si="16"/>
        <v>0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Депортиво - Алавес </v>
      </c>
      <c r="B60" s="6">
        <f t="shared" si="11"/>
        <v>0</v>
      </c>
      <c r="C60" s="34">
        <f t="shared" si="12"/>
        <v>0</v>
      </c>
      <c r="D60" s="6">
        <f t="shared" si="13"/>
        <v>0</v>
      </c>
      <c r="E60" s="6">
        <f t="shared" si="14"/>
        <v>0</v>
      </c>
      <c r="F60" s="6">
        <f t="shared" si="15"/>
        <v>0</v>
      </c>
      <c r="G60" s="6">
        <f t="shared" si="16"/>
        <v>0</v>
      </c>
      <c r="H60" s="6">
        <f t="shared" si="17"/>
        <v>0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Анже - Нанси </v>
      </c>
      <c r="B61" s="6">
        <f t="shared" si="11"/>
        <v>0</v>
      </c>
      <c r="C61" s="34">
        <f t="shared" si="12"/>
        <v>0</v>
      </c>
      <c r="D61" s="6">
        <f t="shared" si="13"/>
        <v>1</v>
      </c>
      <c r="E61" s="6">
        <f t="shared" si="14"/>
        <v>0</v>
      </c>
      <c r="F61" s="6">
        <f t="shared" si="15"/>
        <v>0</v>
      </c>
      <c r="G61" s="6">
        <f t="shared" si="16"/>
        <v>0</v>
      </c>
      <c r="H61" s="6">
        <f t="shared" si="17"/>
        <v>0</v>
      </c>
      <c r="I61" s="6">
        <f t="shared" si="18"/>
        <v>0</v>
      </c>
      <c r="J61" s="6">
        <f t="shared" si="21"/>
        <v>1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Кан - Лилль </v>
      </c>
      <c r="B62" s="6">
        <f t="shared" si="11"/>
        <v>1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Лорьян - Ницца </v>
      </c>
      <c r="B63" s="6">
        <f t="shared" si="11"/>
        <v>1</v>
      </c>
      <c r="C63" s="34">
        <f t="shared" si="12"/>
        <v>0</v>
      </c>
      <c r="D63" s="6">
        <f t="shared" si="13"/>
        <v>0</v>
      </c>
      <c r="E63" s="6">
        <f t="shared" si="14"/>
        <v>1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1</v>
      </c>
      <c r="J63" s="6">
        <f t="shared" si="21"/>
        <v>0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Метц - Нант </v>
      </c>
      <c r="B64" s="6">
        <f t="shared" si="11"/>
        <v>0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0</v>
      </c>
      <c r="H64" s="6">
        <f t="shared" si="17"/>
        <v>0</v>
      </c>
      <c r="I64" s="6">
        <f t="shared" si="18"/>
        <v>0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Эмполи - Лацио </v>
      </c>
      <c r="B65" s="6">
        <f t="shared" si="11"/>
        <v>0</v>
      </c>
      <c r="C65" s="34">
        <f t="shared" si="12"/>
        <v>0</v>
      </c>
      <c r="D65" s="6">
        <f t="shared" si="13"/>
        <v>0</v>
      </c>
      <c r="E65" s="6">
        <f t="shared" si="14"/>
        <v>0</v>
      </c>
      <c r="F65" s="6">
        <f t="shared" si="15"/>
        <v>0</v>
      </c>
      <c r="G65" s="6">
        <f t="shared" si="16"/>
        <v>0</v>
      </c>
      <c r="H65" s="6">
        <f t="shared" si="17"/>
        <v>0</v>
      </c>
      <c r="I65" s="6">
        <f t="shared" si="18"/>
        <v>0</v>
      </c>
      <c r="J65" s="6">
        <f t="shared" si="21"/>
        <v>0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Аяк</v>
      </c>
      <c r="C67" s="35" t="str">
        <f t="shared" si="22"/>
        <v>Арс</v>
      </c>
      <c r="D67" s="35" t="str">
        <f t="shared" si="22"/>
        <v>Г.Р</v>
      </c>
      <c r="E67" s="35" t="str">
        <f t="shared" si="22"/>
        <v>Атл</v>
      </c>
      <c r="F67" s="35" t="str">
        <f t="shared" si="22"/>
        <v>Чер</v>
      </c>
      <c r="G67" s="35" t="str">
        <f t="shared" si="22"/>
        <v>М.Ю</v>
      </c>
      <c r="H67" s="35" t="str">
        <f t="shared" si="22"/>
        <v>Бал</v>
      </c>
      <c r="I67" s="35" t="str">
        <f t="shared" si="22"/>
        <v>Дин</v>
      </c>
      <c r="J67" s="35" t="str">
        <f t="shared" si="22"/>
        <v>Бор</v>
      </c>
      <c r="K67" s="35" t="str">
        <f t="shared" si="22"/>
        <v>Гел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Айнтрахт - Ингольштадт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1</v>
      </c>
      <c r="E68" s="6">
        <f aca="true" t="shared" si="26" ref="E68:E77">IF(E44&gt;D44,1,0)</f>
        <v>0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Майнц - Вердер </v>
      </c>
      <c r="B69" s="6">
        <f t="shared" si="23"/>
        <v>0</v>
      </c>
      <c r="C69" s="34">
        <f t="shared" si="24"/>
        <v>0</v>
      </c>
      <c r="D69" s="6">
        <f t="shared" si="25"/>
        <v>0</v>
      </c>
      <c r="E69" s="6">
        <f t="shared" si="26"/>
        <v>0</v>
      </c>
      <c r="F69" s="6">
        <f t="shared" si="27"/>
        <v>0</v>
      </c>
      <c r="G69" s="6">
        <f t="shared" si="28"/>
        <v>0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Марсель - Ренн </v>
      </c>
      <c r="B70" s="6">
        <f t="shared" si="23"/>
        <v>0</v>
      </c>
      <c r="C70" s="34">
        <f t="shared" si="24"/>
        <v>1</v>
      </c>
      <c r="D70" s="6">
        <f t="shared" si="25"/>
        <v>0</v>
      </c>
      <c r="E70" s="6">
        <f t="shared" si="26"/>
        <v>0</v>
      </c>
      <c r="F70" s="6">
        <f t="shared" si="27"/>
        <v>0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0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Гамбург - Фрайбург </v>
      </c>
      <c r="B71" s="6">
        <f t="shared" si="23"/>
        <v>0</v>
      </c>
      <c r="C71" s="34">
        <f t="shared" si="24"/>
        <v>0</v>
      </c>
      <c r="D71" s="6">
        <f t="shared" si="25"/>
        <v>0</v>
      </c>
      <c r="E71" s="6">
        <f t="shared" si="26"/>
        <v>0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0</v>
      </c>
      <c r="J71" s="6">
        <f t="shared" si="33"/>
        <v>0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Депортиво - Алавес </v>
      </c>
      <c r="B72" s="6">
        <f t="shared" si="23"/>
        <v>0</v>
      </c>
      <c r="C72" s="34">
        <f t="shared" si="24"/>
        <v>0</v>
      </c>
      <c r="D72" s="6">
        <f t="shared" si="25"/>
        <v>0</v>
      </c>
      <c r="E72" s="6">
        <f t="shared" si="26"/>
        <v>0</v>
      </c>
      <c r="F72" s="6">
        <f t="shared" si="27"/>
        <v>0</v>
      </c>
      <c r="G72" s="6">
        <f t="shared" si="28"/>
        <v>0</v>
      </c>
      <c r="H72" s="6">
        <f t="shared" si="29"/>
        <v>0</v>
      </c>
      <c r="I72" s="6">
        <f t="shared" si="30"/>
        <v>0</v>
      </c>
      <c r="J72" s="6">
        <f t="shared" si="33"/>
        <v>0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Анже - Нанси </v>
      </c>
      <c r="B73" s="6">
        <f t="shared" si="23"/>
        <v>0</v>
      </c>
      <c r="C73" s="34">
        <f t="shared" si="24"/>
        <v>0</v>
      </c>
      <c r="D73" s="6">
        <f t="shared" si="25"/>
        <v>0</v>
      </c>
      <c r="E73" s="6">
        <f t="shared" si="26"/>
        <v>0</v>
      </c>
      <c r="F73" s="6">
        <f t="shared" si="27"/>
        <v>0</v>
      </c>
      <c r="G73" s="6">
        <f t="shared" si="28"/>
        <v>0</v>
      </c>
      <c r="H73" s="6">
        <f t="shared" si="29"/>
        <v>1</v>
      </c>
      <c r="I73" s="6">
        <f t="shared" si="30"/>
        <v>0</v>
      </c>
      <c r="J73" s="6">
        <f t="shared" si="33"/>
        <v>0</v>
      </c>
      <c r="K73" s="6">
        <f t="shared" si="31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Кан - Лилль </v>
      </c>
      <c r="B74" s="6">
        <f t="shared" si="23"/>
        <v>0</v>
      </c>
      <c r="C74" s="34">
        <f t="shared" si="24"/>
        <v>1</v>
      </c>
      <c r="D74" s="6">
        <f t="shared" si="25"/>
        <v>1</v>
      </c>
      <c r="E74" s="6">
        <f t="shared" si="26"/>
        <v>0</v>
      </c>
      <c r="F74" s="6">
        <f t="shared" si="27"/>
        <v>0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0</v>
      </c>
      <c r="K74" s="6">
        <f t="shared" si="31"/>
        <v>1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Лорьян - Ницца </v>
      </c>
      <c r="B75" s="6">
        <f t="shared" si="23"/>
        <v>0</v>
      </c>
      <c r="C75" s="34">
        <f t="shared" si="24"/>
        <v>1</v>
      </c>
      <c r="D75" s="6">
        <f t="shared" si="25"/>
        <v>0</v>
      </c>
      <c r="E75" s="6">
        <f t="shared" si="26"/>
        <v>1</v>
      </c>
      <c r="F75" s="6">
        <f t="shared" si="27"/>
        <v>0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1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Метц - Нант </v>
      </c>
      <c r="B76" s="6">
        <f t="shared" si="23"/>
        <v>0</v>
      </c>
      <c r="C76" s="34">
        <f t="shared" si="24"/>
        <v>0</v>
      </c>
      <c r="D76" s="6">
        <f t="shared" si="25"/>
        <v>0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0</v>
      </c>
      <c r="I76" s="6">
        <f t="shared" si="30"/>
        <v>0</v>
      </c>
      <c r="J76" s="6">
        <f t="shared" si="33"/>
        <v>1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Эмполи - Лацио </v>
      </c>
      <c r="B77" s="30">
        <f t="shared" si="23"/>
        <v>0</v>
      </c>
      <c r="C77" s="36">
        <f t="shared" si="24"/>
        <v>1</v>
      </c>
      <c r="D77" s="30">
        <f t="shared" si="25"/>
        <v>1</v>
      </c>
      <c r="E77" s="30">
        <f t="shared" si="26"/>
        <v>0</v>
      </c>
      <c r="F77" s="30">
        <f t="shared" si="27"/>
        <v>0</v>
      </c>
      <c r="G77" s="30">
        <f t="shared" si="28"/>
        <v>0</v>
      </c>
      <c r="H77" s="30">
        <f t="shared" si="29"/>
        <v>0</v>
      </c>
      <c r="I77" s="30">
        <f t="shared" si="30"/>
        <v>0</v>
      </c>
      <c r="J77" s="30">
        <f t="shared" si="33"/>
        <v>1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13:K13"/>
    <mergeCell ref="B27:C27"/>
    <mergeCell ref="D27:E27"/>
    <mergeCell ref="F27:G27"/>
    <mergeCell ref="H27:I27"/>
    <mergeCell ref="J27:K27"/>
    <mergeCell ref="B13:C13"/>
    <mergeCell ref="D13:E13"/>
    <mergeCell ref="F13:G13"/>
    <mergeCell ref="H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17 тур. 18.02. </v>
      </c>
      <c r="B1" s="14" t="s">
        <v>58</v>
      </c>
      <c r="C1" s="14" t="s">
        <v>59</v>
      </c>
      <c r="D1" s="15" t="s">
        <v>60</v>
      </c>
      <c r="E1" s="15" t="s">
        <v>61</v>
      </c>
      <c r="F1" s="14" t="s">
        <v>62</v>
      </c>
      <c r="G1" s="14" t="s">
        <v>63</v>
      </c>
      <c r="H1" s="70" t="s">
        <v>0</v>
      </c>
    </row>
    <row r="2" spans="1:8" ht="12.75" customHeight="1">
      <c r="A2" s="12" t="str">
        <f>Программа!B3</f>
        <v>1. Айнтрахт - Ингольштадт </v>
      </c>
      <c r="B2" s="16">
        <v>1</v>
      </c>
      <c r="C2" s="16">
        <v>1</v>
      </c>
      <c r="D2" s="17">
        <v>1</v>
      </c>
      <c r="E2" s="17">
        <v>1</v>
      </c>
      <c r="F2" s="16">
        <v>1</v>
      </c>
      <c r="G2" s="16">
        <v>1</v>
      </c>
      <c r="H2" s="71">
        <f>'Д1'!L2</f>
        <v>2</v>
      </c>
    </row>
    <row r="3" spans="1:8" ht="12.75">
      <c r="A3" s="12" t="str">
        <f>Программа!B4</f>
        <v>2. Майнц - Вердер </v>
      </c>
      <c r="B3" s="16">
        <v>1</v>
      </c>
      <c r="C3" s="16">
        <v>1</v>
      </c>
      <c r="D3" s="17">
        <v>1</v>
      </c>
      <c r="E3" s="17">
        <v>1</v>
      </c>
      <c r="F3" s="16">
        <v>1</v>
      </c>
      <c r="G3" s="16" t="s">
        <v>64</v>
      </c>
      <c r="H3" s="71">
        <f>'Д1'!L3</f>
        <v>2</v>
      </c>
    </row>
    <row r="4" spans="1:8" ht="12.75">
      <c r="A4" s="12" t="str">
        <f>Программа!B5</f>
        <v>3. Марсель - Ренн </v>
      </c>
      <c r="B4" s="16">
        <v>1</v>
      </c>
      <c r="C4" s="16">
        <v>1</v>
      </c>
      <c r="D4" s="17">
        <v>1</v>
      </c>
      <c r="E4" s="17">
        <v>1</v>
      </c>
      <c r="F4" s="16">
        <v>1</v>
      </c>
      <c r="G4" s="16">
        <v>1</v>
      </c>
      <c r="H4" s="71">
        <f>'Д1'!L4</f>
        <v>1</v>
      </c>
    </row>
    <row r="5" spans="1:8" ht="12.75">
      <c r="A5" s="12" t="str">
        <f>Программа!B6</f>
        <v>4. Гамбург - Фрайбург </v>
      </c>
      <c r="B5" s="16">
        <v>1</v>
      </c>
      <c r="C5" s="16" t="s">
        <v>64</v>
      </c>
      <c r="D5" s="17">
        <v>12</v>
      </c>
      <c r="E5" s="17">
        <v>2</v>
      </c>
      <c r="F5" s="16">
        <v>1</v>
      </c>
      <c r="G5" s="16">
        <v>1</v>
      </c>
      <c r="H5" s="71" t="str">
        <f>'Д1'!L5</f>
        <v>Х</v>
      </c>
    </row>
    <row r="6" spans="1:8" ht="12.75">
      <c r="A6" s="12" t="str">
        <f>Программа!B7</f>
        <v>5. Депортиво - Алавес </v>
      </c>
      <c r="B6" s="16">
        <v>1</v>
      </c>
      <c r="C6" s="16" t="s">
        <v>64</v>
      </c>
      <c r="D6" s="17">
        <v>2</v>
      </c>
      <c r="E6" s="17">
        <v>2</v>
      </c>
      <c r="F6" s="16">
        <v>1</v>
      </c>
      <c r="G6" s="16">
        <v>2</v>
      </c>
      <c r="H6" s="71">
        <f>'Д1'!L6</f>
        <v>2</v>
      </c>
    </row>
    <row r="7" spans="1:8" ht="12.75">
      <c r="A7" s="12" t="str">
        <f>Программа!B8</f>
        <v>6. Анже - Нанси </v>
      </c>
      <c r="B7" s="16">
        <v>1</v>
      </c>
      <c r="C7" s="16" t="s">
        <v>64</v>
      </c>
      <c r="D7" s="17">
        <v>2</v>
      </c>
      <c r="E7" s="17" t="s">
        <v>64</v>
      </c>
      <c r="F7" s="16">
        <v>1</v>
      </c>
      <c r="G7" s="16">
        <v>1</v>
      </c>
      <c r="H7" s="71">
        <f>'Д1'!L7</f>
        <v>1</v>
      </c>
    </row>
    <row r="8" spans="1:8" ht="12.75">
      <c r="A8" s="12" t="str">
        <f>Программа!B9</f>
        <v>7. Кан - Лилль </v>
      </c>
      <c r="B8" s="16">
        <v>1</v>
      </c>
      <c r="C8" s="16">
        <v>1</v>
      </c>
      <c r="D8" s="17">
        <v>1</v>
      </c>
      <c r="E8" s="17" t="s">
        <v>64</v>
      </c>
      <c r="F8" s="16" t="s">
        <v>70</v>
      </c>
      <c r="G8" s="16">
        <v>1</v>
      </c>
      <c r="H8" s="71">
        <f>'Д1'!L8</f>
        <v>2</v>
      </c>
    </row>
    <row r="9" spans="1:8" ht="12.75">
      <c r="A9" s="12" t="str">
        <f>Программа!B10</f>
        <v>8. Лорьян - Ницца </v>
      </c>
      <c r="B9" s="16">
        <v>2</v>
      </c>
      <c r="C9" s="16">
        <v>2</v>
      </c>
      <c r="D9" s="17">
        <v>2</v>
      </c>
      <c r="E9" s="17">
        <v>2</v>
      </c>
      <c r="F9" s="16">
        <v>2</v>
      </c>
      <c r="G9" s="16" t="s">
        <v>64</v>
      </c>
      <c r="H9" s="71">
        <f>'Д1'!L9</f>
        <v>2</v>
      </c>
    </row>
    <row r="10" spans="1:8" ht="12.75">
      <c r="A10" s="12" t="str">
        <f>Программа!B11</f>
        <v>9. Метц - Нант </v>
      </c>
      <c r="B10" s="16">
        <v>1</v>
      </c>
      <c r="C10" s="16" t="s">
        <v>64</v>
      </c>
      <c r="D10" s="17">
        <v>1</v>
      </c>
      <c r="E10" s="17" t="s">
        <v>64</v>
      </c>
      <c r="F10" s="16">
        <v>1</v>
      </c>
      <c r="G10" s="16">
        <v>2</v>
      </c>
      <c r="H10" s="71" t="str">
        <f>'Д1'!L10</f>
        <v>Х</v>
      </c>
    </row>
    <row r="11" spans="1:8" ht="12.75">
      <c r="A11" s="12" t="str">
        <f>Программа!B12</f>
        <v>10. Эмполи - Лацио </v>
      </c>
      <c r="B11" s="16" t="s">
        <v>70</v>
      </c>
      <c r="C11" s="16">
        <v>2</v>
      </c>
      <c r="D11" s="17">
        <v>2</v>
      </c>
      <c r="E11" s="17">
        <v>2</v>
      </c>
      <c r="F11" s="16">
        <v>2</v>
      </c>
      <c r="G11" s="16" t="s">
        <v>64</v>
      </c>
      <c r="H11" s="71">
        <f>'Д1'!L11</f>
        <v>2</v>
      </c>
    </row>
    <row r="12" spans="1:8" ht="12.75">
      <c r="A12" s="18" t="s">
        <v>2</v>
      </c>
      <c r="B12" s="19">
        <f aca="true" t="shared" si="0" ref="B12:G12">SUM(B32:B41)</f>
        <v>4</v>
      </c>
      <c r="C12" s="19">
        <f t="shared" si="0"/>
        <v>5</v>
      </c>
      <c r="D12" s="20">
        <f t="shared" si="0"/>
        <v>4</v>
      </c>
      <c r="E12" s="20">
        <f t="shared" si="0"/>
        <v>5</v>
      </c>
      <c r="F12" s="19">
        <f t="shared" si="0"/>
        <v>5</v>
      </c>
      <c r="G12" s="19">
        <f t="shared" si="0"/>
        <v>3</v>
      </c>
      <c r="H12" s="4"/>
    </row>
    <row r="13" spans="1:8" ht="12.75">
      <c r="A13" s="3" t="s">
        <v>1</v>
      </c>
      <c r="B13" s="74" t="str">
        <f>SUM(B56:B65)&amp;"-"&amp;SUM(C56:C65)</f>
        <v>1-2</v>
      </c>
      <c r="C13" s="75"/>
      <c r="D13" s="76" t="str">
        <f>SUM(D56:D65)&amp;"-"&amp;SUM(E56:E65)</f>
        <v>0-1</v>
      </c>
      <c r="E13" s="77"/>
      <c r="F13" s="74" t="str">
        <f>SUM(F56:F65)&amp;"-"&amp;SUM(G56:G65)</f>
        <v>3-1</v>
      </c>
      <c r="G13" s="75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18 тур. 19.02. </v>
      </c>
      <c r="B15" s="14" t="s">
        <v>59</v>
      </c>
      <c r="C15" s="14" t="s">
        <v>60</v>
      </c>
      <c r="D15" s="15" t="s">
        <v>63</v>
      </c>
      <c r="E15" s="15" t="s">
        <v>58</v>
      </c>
      <c r="F15" s="14" t="s">
        <v>61</v>
      </c>
      <c r="G15" s="14" t="s">
        <v>62</v>
      </c>
      <c r="H15" s="70" t="s">
        <v>0</v>
      </c>
    </row>
    <row r="16" spans="1:8" ht="12.75">
      <c r="A16" s="22" t="str">
        <f>Программа!B16</f>
        <v>1. Реал СС - Вильяреал </v>
      </c>
      <c r="B16" s="16">
        <v>1</v>
      </c>
      <c r="C16" s="16">
        <v>1</v>
      </c>
      <c r="D16" s="17">
        <v>1</v>
      </c>
      <c r="E16" s="17">
        <v>1</v>
      </c>
      <c r="F16" s="16">
        <v>1</v>
      </c>
      <c r="G16" s="16">
        <v>1</v>
      </c>
      <c r="H16" s="71">
        <f>'Д1'!L16</f>
        <v>2</v>
      </c>
    </row>
    <row r="17" spans="1:8" ht="12.75">
      <c r="A17" s="22" t="str">
        <f>Программа!B17</f>
        <v>2. Болонья - Интер </v>
      </c>
      <c r="B17" s="16">
        <v>2</v>
      </c>
      <c r="C17" s="16">
        <v>2</v>
      </c>
      <c r="D17" s="17" t="s">
        <v>71</v>
      </c>
      <c r="E17" s="17">
        <v>2</v>
      </c>
      <c r="F17" s="16">
        <v>2</v>
      </c>
      <c r="G17" s="16">
        <v>2</v>
      </c>
      <c r="H17" s="71">
        <f>'Д1'!L17</f>
        <v>2</v>
      </c>
    </row>
    <row r="18" spans="1:8" ht="12.75">
      <c r="A18" s="22" t="str">
        <f>Программа!B18</f>
        <v>3. Пескара - Дженоа </v>
      </c>
      <c r="B18" s="16">
        <v>2</v>
      </c>
      <c r="C18" s="16">
        <v>2</v>
      </c>
      <c r="D18" s="17">
        <v>1</v>
      </c>
      <c r="E18" s="17">
        <v>1</v>
      </c>
      <c r="F18" s="16">
        <v>2</v>
      </c>
      <c r="G18" s="16">
        <v>2</v>
      </c>
      <c r="H18" s="71">
        <f>'Д1'!L18</f>
        <v>1</v>
      </c>
    </row>
    <row r="19" spans="1:8" ht="12.75">
      <c r="A19" s="22" t="str">
        <f>Программа!B19</f>
        <v>4. Удинезе - Сассуоло </v>
      </c>
      <c r="B19" s="16">
        <v>1</v>
      </c>
      <c r="C19" s="16">
        <v>1</v>
      </c>
      <c r="D19" s="17">
        <v>1</v>
      </c>
      <c r="E19" s="17">
        <v>1</v>
      </c>
      <c r="F19" s="16" t="s">
        <v>64</v>
      </c>
      <c r="G19" s="16">
        <v>1</v>
      </c>
      <c r="H19" s="71">
        <f>'Д1'!L19</f>
        <v>2</v>
      </c>
    </row>
    <row r="20" spans="1:8" ht="12.75">
      <c r="A20" s="22" t="str">
        <f>Программа!B20</f>
        <v>5. Бордо - Генгам </v>
      </c>
      <c r="B20" s="16">
        <v>1</v>
      </c>
      <c r="C20" s="16">
        <v>1</v>
      </c>
      <c r="D20" s="17">
        <v>1</v>
      </c>
      <c r="E20" s="17">
        <v>1</v>
      </c>
      <c r="F20" s="16">
        <v>1</v>
      </c>
      <c r="G20" s="16">
        <v>1</v>
      </c>
      <c r="H20" s="71">
        <f>'Д1'!L20</f>
        <v>1</v>
      </c>
    </row>
    <row r="21" spans="1:8" ht="12.75">
      <c r="A21" s="22" t="str">
        <f>Программа!B21</f>
        <v>6. Боруссия М - Лейпциг </v>
      </c>
      <c r="B21" s="16">
        <v>2</v>
      </c>
      <c r="C21" s="16">
        <v>2</v>
      </c>
      <c r="D21" s="17">
        <v>1</v>
      </c>
      <c r="E21" s="17">
        <v>2</v>
      </c>
      <c r="F21" s="16">
        <v>2</v>
      </c>
      <c r="G21" s="16">
        <v>1</v>
      </c>
      <c r="H21" s="71">
        <f>'Д1'!L21</f>
        <v>2</v>
      </c>
    </row>
    <row r="22" spans="1:8" ht="12.75">
      <c r="A22" s="22" t="str">
        <f>Программа!B22</f>
        <v>7. Валенсия - Атлетик </v>
      </c>
      <c r="B22" s="16" t="s">
        <v>70</v>
      </c>
      <c r="C22" s="16">
        <v>2</v>
      </c>
      <c r="D22" s="17" t="s">
        <v>64</v>
      </c>
      <c r="E22" s="17">
        <v>1</v>
      </c>
      <c r="F22" s="16">
        <v>2</v>
      </c>
      <c r="G22" s="16">
        <v>1</v>
      </c>
      <c r="H22" s="71">
        <f>'Д1'!L22</f>
        <v>1</v>
      </c>
    </row>
    <row r="23" spans="1:8" ht="12.75">
      <c r="A23" s="22" t="str">
        <f>Программа!B23</f>
        <v>8. Монпелье - Сент-Этьенн </v>
      </c>
      <c r="B23" s="16" t="s">
        <v>64</v>
      </c>
      <c r="C23" s="16">
        <v>2</v>
      </c>
      <c r="D23" s="17" t="s">
        <v>64</v>
      </c>
      <c r="E23" s="17">
        <v>1</v>
      </c>
      <c r="F23" s="16">
        <v>2</v>
      </c>
      <c r="G23" s="16">
        <v>2</v>
      </c>
      <c r="H23" s="71">
        <f>'Д1'!L23</f>
        <v>1</v>
      </c>
    </row>
    <row r="24" spans="1:8" ht="12.75">
      <c r="A24" s="22" t="str">
        <f>Программа!B24</f>
        <v>9. Кёльн - Шальке </v>
      </c>
      <c r="B24" s="16">
        <v>1</v>
      </c>
      <c r="C24" s="16">
        <v>1</v>
      </c>
      <c r="D24" s="17">
        <v>1</v>
      </c>
      <c r="E24" s="17">
        <v>1</v>
      </c>
      <c r="F24" s="16">
        <v>1</v>
      </c>
      <c r="G24" s="16">
        <v>2</v>
      </c>
      <c r="H24" s="71" t="str">
        <f>'Д1'!L24</f>
        <v>Х</v>
      </c>
    </row>
    <row r="25" spans="1:8" ht="12.75">
      <c r="A25" s="22" t="str">
        <f>Программа!B25</f>
        <v>10. Милан - Фиорентина </v>
      </c>
      <c r="B25" s="16">
        <v>1</v>
      </c>
      <c r="C25" s="16">
        <v>1</v>
      </c>
      <c r="D25" s="17">
        <v>1</v>
      </c>
      <c r="E25" s="17">
        <v>1</v>
      </c>
      <c r="F25" s="16" t="s">
        <v>65</v>
      </c>
      <c r="G25" s="16">
        <v>1</v>
      </c>
      <c r="H25" s="71">
        <f>'Д1'!L25</f>
        <v>1</v>
      </c>
    </row>
    <row r="26" spans="1:8" ht="12.75">
      <c r="A26" s="3" t="s">
        <v>2</v>
      </c>
      <c r="B26" s="19">
        <f aca="true" t="shared" si="1" ref="B26:G26">SUM(B44:B53)</f>
        <v>4</v>
      </c>
      <c r="C26" s="19">
        <f t="shared" si="1"/>
        <v>4</v>
      </c>
      <c r="D26" s="20">
        <f t="shared" si="1"/>
        <v>4</v>
      </c>
      <c r="E26" s="20">
        <f t="shared" si="1"/>
        <v>7</v>
      </c>
      <c r="F26" s="19">
        <f t="shared" si="1"/>
        <v>4</v>
      </c>
      <c r="G26" s="19">
        <f t="shared" si="1"/>
        <v>4</v>
      </c>
      <c r="H26" s="4"/>
    </row>
    <row r="27" spans="1:8" ht="12.75">
      <c r="A27" s="3" t="s">
        <v>1</v>
      </c>
      <c r="B27" s="74" t="str">
        <f>SUM(B68:B77)&amp;"-"&amp;SUM(C68:C77)</f>
        <v>0-0</v>
      </c>
      <c r="C27" s="75"/>
      <c r="D27" s="76" t="str">
        <f>SUM(D68:D77)&amp;"-"&amp;SUM(E68:E77)</f>
        <v>0-3</v>
      </c>
      <c r="E27" s="77"/>
      <c r="F27" s="74" t="str">
        <f>SUM(F68:F77)&amp;"-"&amp;SUM(G68:G77)</f>
        <v>1-1</v>
      </c>
      <c r="G27" s="75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Бар</v>
      </c>
      <c r="C31" s="26" t="str">
        <f t="shared" si="2"/>
        <v>Лил</v>
      </c>
      <c r="D31" s="26" t="str">
        <f t="shared" si="2"/>
        <v>Инт</v>
      </c>
      <c r="E31" s="26" t="str">
        <f t="shared" si="2"/>
        <v>Лид</v>
      </c>
      <c r="F31" s="26" t="str">
        <f t="shared" si="2"/>
        <v>Шах</v>
      </c>
      <c r="G31" s="26" t="str">
        <f t="shared" si="2"/>
        <v>Чит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Айнтрахт - Ингольштадт </v>
      </c>
      <c r="B32" s="23">
        <f aca="true" t="shared" si="3" ref="B32:G41">IF(OR(LEFT(B2)=LEFT($H2),RIGHT(B2)=RIGHT($H2)),1,0)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Майнц - Вердер </v>
      </c>
      <c r="B33" s="23">
        <f t="shared" si="3"/>
        <v>0</v>
      </c>
      <c r="C33" s="23">
        <f t="shared" si="3"/>
        <v>0</v>
      </c>
      <c r="D33" s="23">
        <f t="shared" si="3"/>
        <v>0</v>
      </c>
      <c r="E33" s="23">
        <f t="shared" si="3"/>
        <v>0</v>
      </c>
      <c r="F33" s="23">
        <f t="shared" si="3"/>
        <v>0</v>
      </c>
      <c r="G33" s="23">
        <f t="shared" si="3"/>
        <v>0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Марсель - Ренн </v>
      </c>
      <c r="B34" s="23">
        <f t="shared" si="3"/>
        <v>1</v>
      </c>
      <c r="C34" s="23">
        <f t="shared" si="3"/>
        <v>1</v>
      </c>
      <c r="D34" s="23">
        <f t="shared" si="3"/>
        <v>1</v>
      </c>
      <c r="E34" s="23">
        <f t="shared" si="3"/>
        <v>1</v>
      </c>
      <c r="F34" s="23">
        <f t="shared" si="3"/>
        <v>1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Гамбург - Фрайбург </v>
      </c>
      <c r="B35" s="23">
        <f t="shared" si="3"/>
        <v>0</v>
      </c>
      <c r="C35" s="23">
        <f t="shared" si="3"/>
        <v>1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Депортиво - Алавес </v>
      </c>
      <c r="B36" s="23">
        <f t="shared" si="3"/>
        <v>0</v>
      </c>
      <c r="C36" s="23">
        <f t="shared" si="3"/>
        <v>0</v>
      </c>
      <c r="D36" s="23">
        <f t="shared" si="3"/>
        <v>1</v>
      </c>
      <c r="E36" s="23">
        <f t="shared" si="3"/>
        <v>1</v>
      </c>
      <c r="F36" s="23">
        <f t="shared" si="3"/>
        <v>0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Анже - Нанси </v>
      </c>
      <c r="B37" s="23">
        <f t="shared" si="3"/>
        <v>1</v>
      </c>
      <c r="C37" s="23">
        <f t="shared" si="3"/>
        <v>0</v>
      </c>
      <c r="D37" s="23">
        <f t="shared" si="3"/>
        <v>0</v>
      </c>
      <c r="E37" s="23">
        <f t="shared" si="3"/>
        <v>0</v>
      </c>
      <c r="F37" s="23">
        <f t="shared" si="3"/>
        <v>1</v>
      </c>
      <c r="G37" s="23">
        <f t="shared" si="3"/>
        <v>1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Кан - Лилль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1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Лорьян - Ницца </v>
      </c>
      <c r="B39" s="23">
        <f t="shared" si="3"/>
        <v>1</v>
      </c>
      <c r="C39" s="23">
        <f t="shared" si="3"/>
        <v>1</v>
      </c>
      <c r="D39" s="23">
        <f t="shared" si="3"/>
        <v>1</v>
      </c>
      <c r="E39" s="23">
        <f t="shared" si="3"/>
        <v>1</v>
      </c>
      <c r="F39" s="23">
        <f t="shared" si="3"/>
        <v>1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Метц - Нант </v>
      </c>
      <c r="B40" s="23">
        <f t="shared" si="3"/>
        <v>0</v>
      </c>
      <c r="C40" s="23">
        <f t="shared" si="3"/>
        <v>1</v>
      </c>
      <c r="D40" s="23">
        <f t="shared" si="3"/>
        <v>0</v>
      </c>
      <c r="E40" s="23">
        <f t="shared" si="3"/>
        <v>1</v>
      </c>
      <c r="F40" s="23">
        <f t="shared" si="3"/>
        <v>0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Эмполи - Лацио </v>
      </c>
      <c r="B41" s="23">
        <f t="shared" si="3"/>
        <v>1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1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Лил</v>
      </c>
      <c r="C43" s="4" t="str">
        <f t="shared" si="5"/>
        <v>Инт</v>
      </c>
      <c r="D43" s="4" t="str">
        <f t="shared" si="5"/>
        <v>Чит</v>
      </c>
      <c r="E43" s="4" t="str">
        <f t="shared" si="5"/>
        <v>Бар</v>
      </c>
      <c r="F43" s="4" t="str">
        <f t="shared" si="5"/>
        <v>Лид</v>
      </c>
      <c r="G43" s="4" t="str">
        <f t="shared" si="5"/>
        <v>Шах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Айнтрахт - Ингольштадт </v>
      </c>
      <c r="B44" s="2">
        <f aca="true" t="shared" si="6" ref="B44:G53">IF(OR(LEFT(B16)=LEFT($H16),RIGHT(B16)=RIGHT($H16)),1,0)</f>
        <v>0</v>
      </c>
      <c r="C44" s="2">
        <f t="shared" si="6"/>
        <v>0</v>
      </c>
      <c r="D44" s="2">
        <f t="shared" si="6"/>
        <v>0</v>
      </c>
      <c r="E44" s="2">
        <f t="shared" si="6"/>
        <v>0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Майнц - Вердер </v>
      </c>
      <c r="B45" s="2">
        <f t="shared" si="6"/>
        <v>1</v>
      </c>
      <c r="C45" s="2">
        <f t="shared" si="6"/>
        <v>1</v>
      </c>
      <c r="D45" s="2">
        <f t="shared" si="6"/>
        <v>1</v>
      </c>
      <c r="E45" s="2">
        <f t="shared" si="6"/>
        <v>1</v>
      </c>
      <c r="F45" s="2">
        <f t="shared" si="6"/>
        <v>1</v>
      </c>
      <c r="G45" s="2">
        <f t="shared" si="6"/>
        <v>1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Марсель - Ренн </v>
      </c>
      <c r="B46" s="2">
        <f t="shared" si="6"/>
        <v>0</v>
      </c>
      <c r="C46" s="2">
        <f t="shared" si="6"/>
        <v>0</v>
      </c>
      <c r="D46" s="2">
        <f t="shared" si="6"/>
        <v>1</v>
      </c>
      <c r="E46" s="2">
        <f t="shared" si="6"/>
        <v>1</v>
      </c>
      <c r="F46" s="2">
        <f t="shared" si="6"/>
        <v>0</v>
      </c>
      <c r="G46" s="2">
        <f t="shared" si="6"/>
        <v>0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Гамбург - Фрайбург </v>
      </c>
      <c r="B47" s="2">
        <f t="shared" si="6"/>
        <v>0</v>
      </c>
      <c r="C47" s="2">
        <f t="shared" si="6"/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Депортиво - Алавес </v>
      </c>
      <c r="B48" s="2">
        <f t="shared" si="6"/>
        <v>1</v>
      </c>
      <c r="C48" s="2">
        <f t="shared" si="6"/>
        <v>1</v>
      </c>
      <c r="D48" s="2">
        <f t="shared" si="6"/>
        <v>1</v>
      </c>
      <c r="E48" s="2">
        <f t="shared" si="6"/>
        <v>1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Анже - Нанси </v>
      </c>
      <c r="B49" s="2">
        <f t="shared" si="6"/>
        <v>1</v>
      </c>
      <c r="C49" s="2">
        <f t="shared" si="6"/>
        <v>1</v>
      </c>
      <c r="D49" s="2">
        <f t="shared" si="6"/>
        <v>0</v>
      </c>
      <c r="E49" s="2">
        <f t="shared" si="6"/>
        <v>1</v>
      </c>
      <c r="F49" s="2">
        <f t="shared" si="6"/>
        <v>1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Кан - Лилль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1</v>
      </c>
      <c r="F50" s="2">
        <f t="shared" si="6"/>
        <v>0</v>
      </c>
      <c r="G50" s="2">
        <f t="shared" si="6"/>
        <v>1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Лорьян - Ницца </v>
      </c>
      <c r="B51" s="2">
        <f t="shared" si="6"/>
        <v>0</v>
      </c>
      <c r="C51" s="2">
        <f t="shared" si="6"/>
        <v>0</v>
      </c>
      <c r="D51" s="2">
        <f t="shared" si="6"/>
        <v>0</v>
      </c>
      <c r="E51" s="2">
        <f t="shared" si="6"/>
        <v>1</v>
      </c>
      <c r="F51" s="2">
        <f t="shared" si="6"/>
        <v>0</v>
      </c>
      <c r="G51" s="2">
        <f t="shared" si="6"/>
        <v>0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Метц - Нант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Эмполи - Лацио </v>
      </c>
      <c r="B53" s="31">
        <f t="shared" si="6"/>
        <v>1</v>
      </c>
      <c r="C53" s="31">
        <f t="shared" si="6"/>
        <v>1</v>
      </c>
      <c r="D53" s="31">
        <f t="shared" si="6"/>
        <v>1</v>
      </c>
      <c r="E53" s="31">
        <f t="shared" si="6"/>
        <v>1</v>
      </c>
      <c r="F53" s="31">
        <f t="shared" si="6"/>
        <v>1</v>
      </c>
      <c r="G53" s="31">
        <f t="shared" si="6"/>
        <v>1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Бар</v>
      </c>
      <c r="C55" s="26" t="str">
        <f t="shared" si="8"/>
        <v>Лил</v>
      </c>
      <c r="D55" s="26" t="str">
        <f t="shared" si="8"/>
        <v>Инт</v>
      </c>
      <c r="E55" s="26" t="str">
        <f t="shared" si="8"/>
        <v>Лид</v>
      </c>
      <c r="F55" s="26" t="str">
        <f t="shared" si="8"/>
        <v>Шах</v>
      </c>
      <c r="G55" s="26" t="str">
        <f t="shared" si="8"/>
        <v>Чит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Айнтрахт - Ингольштадт </v>
      </c>
      <c r="B56" s="6">
        <f aca="true" t="shared" si="9" ref="B56:B65">IF(B32&gt;C32,1,0)</f>
        <v>0</v>
      </c>
      <c r="C56" s="34">
        <f aca="true" t="shared" si="10" ref="C56:C65">IF(C32&gt;B32,1,0)</f>
        <v>0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0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Майнц - Вердер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Марсель - Ренн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Гамбург - Фрайбург </v>
      </c>
      <c r="B59" s="6">
        <f t="shared" si="9"/>
        <v>0</v>
      </c>
      <c r="C59" s="34">
        <f t="shared" si="10"/>
        <v>1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Депортиво - Алавес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1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Анже - Нанси </v>
      </c>
      <c r="B61" s="6">
        <f t="shared" si="9"/>
        <v>1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Кан - Лилль </v>
      </c>
      <c r="B62" s="6">
        <f t="shared" si="9"/>
        <v>0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1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Лорьян - Ницца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0</v>
      </c>
      <c r="F63" s="6">
        <f t="shared" si="13"/>
        <v>1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Метц - Нант </v>
      </c>
      <c r="B64" s="6">
        <f t="shared" si="9"/>
        <v>0</v>
      </c>
      <c r="C64" s="34">
        <f t="shared" si="10"/>
        <v>1</v>
      </c>
      <c r="D64" s="6">
        <f t="shared" si="11"/>
        <v>0</v>
      </c>
      <c r="E64" s="6">
        <f t="shared" si="12"/>
        <v>1</v>
      </c>
      <c r="F64" s="6">
        <f t="shared" si="13"/>
        <v>0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Эмполи - Лацио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1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Лил</v>
      </c>
      <c r="C67" s="35" t="str">
        <f t="shared" si="16"/>
        <v>Инт</v>
      </c>
      <c r="D67" s="35" t="str">
        <f t="shared" si="16"/>
        <v>Чит</v>
      </c>
      <c r="E67" s="35" t="str">
        <f t="shared" si="16"/>
        <v>Бар</v>
      </c>
      <c r="F67" s="35" t="str">
        <f t="shared" si="16"/>
        <v>Лид</v>
      </c>
      <c r="G67" s="35" t="str">
        <f t="shared" si="16"/>
        <v>Шах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Айнтрахт - Ингольштадт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Майнц - Вердер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Марсель - Ренн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0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Гамбург - Фрайбург </v>
      </c>
      <c r="B71" s="6">
        <f t="shared" si="17"/>
        <v>0</v>
      </c>
      <c r="C71" s="34">
        <f t="shared" si="18"/>
        <v>0</v>
      </c>
      <c r="D71" s="6">
        <f t="shared" si="19"/>
        <v>0</v>
      </c>
      <c r="E71" s="6">
        <f t="shared" si="20"/>
        <v>0</v>
      </c>
      <c r="F71" s="6">
        <f t="shared" si="21"/>
        <v>0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Депортиво - Алавес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Анже - Нанси </v>
      </c>
      <c r="B73" s="6">
        <f t="shared" si="17"/>
        <v>0</v>
      </c>
      <c r="C73" s="34">
        <f t="shared" si="18"/>
        <v>0</v>
      </c>
      <c r="D73" s="6">
        <f t="shared" si="19"/>
        <v>0</v>
      </c>
      <c r="E73" s="6">
        <f t="shared" si="20"/>
        <v>1</v>
      </c>
      <c r="F73" s="6">
        <f t="shared" si="21"/>
        <v>1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Кан - Лилль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1</v>
      </c>
      <c r="F74" s="6">
        <f t="shared" si="21"/>
        <v>0</v>
      </c>
      <c r="G74" s="6">
        <f t="shared" si="22"/>
        <v>1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Лорьян - Ницца </v>
      </c>
      <c r="B75" s="6">
        <f t="shared" si="17"/>
        <v>0</v>
      </c>
      <c r="C75" s="34">
        <f t="shared" si="18"/>
        <v>0</v>
      </c>
      <c r="D75" s="6">
        <f t="shared" si="19"/>
        <v>0</v>
      </c>
      <c r="E75" s="6">
        <f t="shared" si="20"/>
        <v>1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Метц - Нант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Эмполи - Лацио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D12" sqref="D12"/>
    </sheetView>
  </sheetViews>
  <sheetFormatPr defaultColWidth="9.00390625" defaultRowHeight="12.75"/>
  <cols>
    <col min="1" max="1" width="31.375" style="0" customWidth="1"/>
    <col min="2" max="3" width="5.00390625" style="0" customWidth="1"/>
    <col min="4" max="4" width="4.625" style="1" customWidth="1"/>
    <col min="5" max="12" width="5.25390625" style="0" customWidth="1"/>
  </cols>
  <sheetData>
    <row r="1" spans="1:4" ht="12.75" customHeight="1">
      <c r="A1" s="13" t="str">
        <f>CONCATENATE(Программа!A27,Программа!B27,Программа!B28)</f>
        <v>Кубок. Финал. 18-19.02. </v>
      </c>
      <c r="B1" s="14" t="s">
        <v>47</v>
      </c>
      <c r="C1" s="14" t="s">
        <v>44</v>
      </c>
      <c r="D1" s="70" t="s">
        <v>0</v>
      </c>
    </row>
    <row r="2" spans="1:4" ht="12.75" customHeight="1">
      <c r="A2" s="55" t="str">
        <f>Программа!B29</f>
        <v>1. Гамбург - Фрайбург </v>
      </c>
      <c r="B2" s="16">
        <v>1</v>
      </c>
      <c r="C2" s="16">
        <v>1</v>
      </c>
      <c r="D2" s="71" t="s">
        <v>64</v>
      </c>
    </row>
    <row r="3" spans="1:4" ht="12.75">
      <c r="A3" s="55" t="str">
        <f>Программа!B30</f>
        <v>2. Депортиво - Алавес </v>
      </c>
      <c r="B3" s="16">
        <v>1</v>
      </c>
      <c r="C3" s="16">
        <v>1</v>
      </c>
      <c r="D3" s="71">
        <v>2</v>
      </c>
    </row>
    <row r="4" spans="1:4" ht="12.75">
      <c r="A4" s="55" t="str">
        <f>Программа!B31</f>
        <v>3. Кан - Лилль </v>
      </c>
      <c r="B4" s="16">
        <v>1</v>
      </c>
      <c r="C4" s="16">
        <v>1</v>
      </c>
      <c r="D4" s="71">
        <v>2</v>
      </c>
    </row>
    <row r="5" spans="1:4" ht="12.75">
      <c r="A5" s="55" t="str">
        <f>Программа!B32</f>
        <v>4. Лорьян - Ницца </v>
      </c>
      <c r="B5" s="16" t="s">
        <v>64</v>
      </c>
      <c r="C5" s="72">
        <v>1</v>
      </c>
      <c r="D5" s="71">
        <v>2</v>
      </c>
    </row>
    <row r="6" spans="1:4" ht="12.75">
      <c r="A6" s="55" t="str">
        <f>Программа!B33</f>
        <v>5. Метц - Нант </v>
      </c>
      <c r="B6" s="16" t="s">
        <v>64</v>
      </c>
      <c r="C6" s="16">
        <v>1</v>
      </c>
      <c r="D6" s="71" t="s">
        <v>64</v>
      </c>
    </row>
    <row r="7" spans="1:4" ht="12.75">
      <c r="A7" s="55" t="str">
        <f>Программа!B34</f>
        <v>6. Реал СС - Вильяреал </v>
      </c>
      <c r="B7" s="16">
        <v>1</v>
      </c>
      <c r="C7" s="16">
        <v>1</v>
      </c>
      <c r="D7" s="71">
        <v>2</v>
      </c>
    </row>
    <row r="8" spans="1:4" ht="12.75">
      <c r="A8" s="55" t="str">
        <f>Программа!B35</f>
        <v>7. Боруссия М - Лейпциг </v>
      </c>
      <c r="B8" s="16">
        <v>2</v>
      </c>
      <c r="C8" s="16">
        <v>1</v>
      </c>
      <c r="D8" s="71">
        <v>2</v>
      </c>
    </row>
    <row r="9" spans="1:4" ht="12.75">
      <c r="A9" s="55" t="str">
        <f>Программа!B36</f>
        <v>8. Валенсия - Атлетик </v>
      </c>
      <c r="B9" s="16">
        <v>1</v>
      </c>
      <c r="C9" s="16">
        <v>1</v>
      </c>
      <c r="D9" s="71">
        <v>1</v>
      </c>
    </row>
    <row r="10" spans="1:4" ht="12.75">
      <c r="A10" s="55" t="str">
        <f>Программа!B37</f>
        <v>9. Монпелье - Сент-Этьенн </v>
      </c>
      <c r="B10" s="16" t="s">
        <v>64</v>
      </c>
      <c r="C10" s="16">
        <v>1</v>
      </c>
      <c r="D10" s="71">
        <v>1</v>
      </c>
    </row>
    <row r="11" spans="1:4" ht="12.75">
      <c r="A11" s="55" t="str">
        <f>Программа!B38</f>
        <v>10. Кёльн - Шальке </v>
      </c>
      <c r="B11" s="16">
        <v>1</v>
      </c>
      <c r="C11" s="16">
        <v>1</v>
      </c>
      <c r="D11" s="71" t="s">
        <v>64</v>
      </c>
    </row>
    <row r="12" spans="1:4" ht="12.75">
      <c r="A12" s="18" t="s">
        <v>2</v>
      </c>
      <c r="B12" s="19">
        <f>SUM(B19:B28)</f>
        <v>3</v>
      </c>
      <c r="C12" s="19">
        <f>SUM(C19:C28)</f>
        <v>2</v>
      </c>
      <c r="D12" s="4"/>
    </row>
    <row r="13" spans="1:4" ht="12.75">
      <c r="A13" s="3" t="s">
        <v>1</v>
      </c>
      <c r="B13" s="74" t="str">
        <f>SUM(B55:B64)&amp;"-"&amp;SUM(C55:C64)</f>
        <v>2-1</v>
      </c>
      <c r="C13" s="75"/>
      <c r="D13" s="2"/>
    </row>
    <row r="17" s="6" customFormat="1" ht="12.75" hidden="1">
      <c r="D17" s="7"/>
    </row>
    <row r="18" spans="1:4" s="6" customFormat="1" ht="12.75" hidden="1">
      <c r="A18" s="58" t="s">
        <v>2</v>
      </c>
      <c r="B18" s="26" t="str">
        <f>B1</f>
        <v>Мар</v>
      </c>
      <c r="C18" s="26" t="str">
        <f>C1</f>
        <v>Нью</v>
      </c>
      <c r="D18" s="59"/>
    </row>
    <row r="19" spans="1:4" s="6" customFormat="1" ht="12.75" hidden="1">
      <c r="A19" s="60"/>
      <c r="B19" s="23">
        <f aca="true" t="shared" si="0" ref="B19:C28">IF(OR(LEFT(B2)=LEFT($D2),RIGHT(B2)=RIGHT($D2)),1,0)</f>
        <v>0</v>
      </c>
      <c r="C19" s="23">
        <f t="shared" si="0"/>
        <v>0</v>
      </c>
      <c r="D19" s="61"/>
    </row>
    <row r="20" spans="1:4" s="6" customFormat="1" ht="12.75" hidden="1">
      <c r="A20" s="60"/>
      <c r="B20" s="23">
        <f t="shared" si="0"/>
        <v>0</v>
      </c>
      <c r="C20" s="23">
        <f t="shared" si="0"/>
        <v>0</v>
      </c>
      <c r="D20" s="61"/>
    </row>
    <row r="21" spans="1:4" s="6" customFormat="1" ht="12.75" hidden="1">
      <c r="A21" s="60"/>
      <c r="B21" s="23">
        <f t="shared" si="0"/>
        <v>0</v>
      </c>
      <c r="C21" s="23">
        <f t="shared" si="0"/>
        <v>0</v>
      </c>
      <c r="D21" s="61"/>
    </row>
    <row r="22" spans="1:4" s="6" customFormat="1" ht="12.75" hidden="1">
      <c r="A22" s="60"/>
      <c r="B22" s="23">
        <f t="shared" si="0"/>
        <v>0</v>
      </c>
      <c r="C22" s="23">
        <f t="shared" si="0"/>
        <v>0</v>
      </c>
      <c r="D22" s="61"/>
    </row>
    <row r="23" spans="1:4" s="6" customFormat="1" ht="12.75" hidden="1">
      <c r="A23" s="60"/>
      <c r="B23" s="23">
        <f t="shared" si="0"/>
        <v>1</v>
      </c>
      <c r="C23" s="23">
        <f t="shared" si="0"/>
        <v>0</v>
      </c>
      <c r="D23" s="61"/>
    </row>
    <row r="24" spans="1:4" s="6" customFormat="1" ht="12.75" hidden="1">
      <c r="A24" s="60"/>
      <c r="B24" s="23">
        <f t="shared" si="0"/>
        <v>0</v>
      </c>
      <c r="C24" s="23">
        <f t="shared" si="0"/>
        <v>0</v>
      </c>
      <c r="D24" s="61"/>
    </row>
    <row r="25" spans="1:4" s="6" customFormat="1" ht="12.75" hidden="1">
      <c r="A25" s="60"/>
      <c r="B25" s="23">
        <f t="shared" si="0"/>
        <v>1</v>
      </c>
      <c r="C25" s="23">
        <f t="shared" si="0"/>
        <v>0</v>
      </c>
      <c r="D25" s="61"/>
    </row>
    <row r="26" spans="1:4" s="6" customFormat="1" ht="12.75" hidden="1">
      <c r="A26" s="60"/>
      <c r="B26" s="23">
        <f t="shared" si="0"/>
        <v>1</v>
      </c>
      <c r="C26" s="23">
        <f t="shared" si="0"/>
        <v>1</v>
      </c>
      <c r="D26" s="61"/>
    </row>
    <row r="27" spans="1:4" s="6" customFormat="1" ht="12.75" hidden="1">
      <c r="A27" s="60"/>
      <c r="B27" s="23">
        <f t="shared" si="0"/>
        <v>0</v>
      </c>
      <c r="C27" s="23">
        <f t="shared" si="0"/>
        <v>1</v>
      </c>
      <c r="D27" s="61"/>
    </row>
    <row r="28" spans="1:4" s="6" customFormat="1" ht="12.75" hidden="1">
      <c r="A28" s="62"/>
      <c r="B28" s="37">
        <f t="shared" si="0"/>
        <v>0</v>
      </c>
      <c r="C28" s="37">
        <f t="shared" si="0"/>
        <v>0</v>
      </c>
      <c r="D28" s="63"/>
    </row>
    <row r="29" spans="2:4" s="6" customFormat="1" ht="12.75" hidden="1">
      <c r="B29" s="23"/>
      <c r="C29" s="23"/>
      <c r="D29" s="7"/>
    </row>
    <row r="30" spans="1:4" s="6" customFormat="1" ht="12.75" hidden="1">
      <c r="A30" s="58" t="s">
        <v>2</v>
      </c>
      <c r="B30" s="26" t="e">
        <f>#REF!</f>
        <v>#REF!</v>
      </c>
      <c r="C30" s="26" t="e">
        <f>#REF!</f>
        <v>#REF!</v>
      </c>
      <c r="D30" s="59"/>
    </row>
    <row r="31" spans="1:4" s="6" customFormat="1" ht="12.75" hidden="1">
      <c r="A31" s="60"/>
      <c r="B31" s="23" t="e">
        <f>IF(OR(LEFT(#REF!)=LEFT(#REF!),RIGHT(#REF!)=RIGHT(#REF!)),1,0)</f>
        <v>#REF!</v>
      </c>
      <c r="C31" s="23" t="e">
        <f>IF(OR(LEFT(#REF!)=LEFT(#REF!),RIGHT(#REF!)=RIGHT(#REF!)),1,0)</f>
        <v>#REF!</v>
      </c>
      <c r="D31" s="61"/>
    </row>
    <row r="32" spans="1:4" s="6" customFormat="1" ht="12.75" hidden="1">
      <c r="A32" s="60"/>
      <c r="B32" s="23" t="e">
        <f>IF(OR(LEFT(#REF!)=LEFT(#REF!),RIGHT(#REF!)=RIGHT(#REF!)),1,0)</f>
        <v>#REF!</v>
      </c>
      <c r="C32" s="23" t="e">
        <f>IF(OR(LEFT(#REF!)=LEFT(#REF!),RIGHT(#REF!)=RIGHT(#REF!)),1,0)</f>
        <v>#REF!</v>
      </c>
      <c r="D32" s="61"/>
    </row>
    <row r="33" spans="1:4" s="6" customFormat="1" ht="12.75" hidden="1">
      <c r="A33" s="60"/>
      <c r="B33" s="23" t="e">
        <f>IF(OR(LEFT(#REF!)=LEFT(#REF!),RIGHT(#REF!)=RIGHT(#REF!)),1,0)</f>
        <v>#REF!</v>
      </c>
      <c r="C33" s="23" t="e">
        <f>IF(OR(LEFT(#REF!)=LEFT(#REF!),RIGHT(#REF!)=RIGHT(#REF!)),1,0)</f>
        <v>#REF!</v>
      </c>
      <c r="D33" s="61"/>
    </row>
    <row r="34" spans="1:4" s="6" customFormat="1" ht="12.75" hidden="1">
      <c r="A34" s="60"/>
      <c r="B34" s="23" t="e">
        <f>IF(OR(LEFT(#REF!)=LEFT(#REF!),RIGHT(#REF!)=RIGHT(#REF!)),1,0)</f>
        <v>#REF!</v>
      </c>
      <c r="C34" s="23" t="e">
        <f>IF(OR(LEFT(#REF!)=LEFT(#REF!),RIGHT(#REF!)=RIGHT(#REF!)),1,0)</f>
        <v>#REF!</v>
      </c>
      <c r="D34" s="61"/>
    </row>
    <row r="35" spans="1:4" s="6" customFormat="1" ht="12.75" hidden="1">
      <c r="A35" s="60"/>
      <c r="B35" s="23" t="e">
        <f>IF(OR(LEFT(#REF!)=LEFT(#REF!),RIGHT(#REF!)=RIGHT(#REF!)),1,0)</f>
        <v>#REF!</v>
      </c>
      <c r="C35" s="23" t="e">
        <f>IF(OR(LEFT(#REF!)=LEFT(#REF!),RIGHT(#REF!)=RIGHT(#REF!)),1,0)</f>
        <v>#REF!</v>
      </c>
      <c r="D35" s="61"/>
    </row>
    <row r="36" spans="1:4" s="6" customFormat="1" ht="12.75" hidden="1">
      <c r="A36" s="60"/>
      <c r="B36" s="23" t="e">
        <f>IF(OR(LEFT(#REF!)=LEFT(#REF!),RIGHT(#REF!)=RIGHT(#REF!)),1,0)</f>
        <v>#REF!</v>
      </c>
      <c r="C36" s="23" t="e">
        <f>IF(OR(LEFT(#REF!)=LEFT(#REF!),RIGHT(#REF!)=RIGHT(#REF!)),1,0)</f>
        <v>#REF!</v>
      </c>
      <c r="D36" s="61"/>
    </row>
    <row r="37" spans="1:4" s="6" customFormat="1" ht="12.75" hidden="1">
      <c r="A37" s="60"/>
      <c r="B37" s="23" t="e">
        <f>IF(OR(LEFT(#REF!)=LEFT(#REF!),RIGHT(#REF!)=RIGHT(#REF!)),1,0)</f>
        <v>#REF!</v>
      </c>
      <c r="C37" s="23" t="e">
        <f>IF(OR(LEFT(#REF!)=LEFT(#REF!),RIGHT(#REF!)=RIGHT(#REF!)),1,0)</f>
        <v>#REF!</v>
      </c>
      <c r="D37" s="61"/>
    </row>
    <row r="38" spans="1:4" s="6" customFormat="1" ht="12.75" hidden="1">
      <c r="A38" s="60"/>
      <c r="B38" s="23" t="e">
        <f>IF(OR(LEFT(#REF!)=LEFT(#REF!),RIGHT(#REF!)=RIGHT(#REF!)),1,0)</f>
        <v>#REF!</v>
      </c>
      <c r="C38" s="23" t="e">
        <f>IF(OR(LEFT(#REF!)=LEFT(#REF!),RIGHT(#REF!)=RIGHT(#REF!)),1,0)</f>
        <v>#REF!</v>
      </c>
      <c r="D38" s="61"/>
    </row>
    <row r="39" spans="1:4" s="6" customFormat="1" ht="12.75" hidden="1">
      <c r="A39" s="60"/>
      <c r="B39" s="23" t="e">
        <f>IF(OR(LEFT(#REF!)=LEFT(#REF!),RIGHT(#REF!)=RIGHT(#REF!)),1,0)</f>
        <v>#REF!</v>
      </c>
      <c r="C39" s="23" t="e">
        <f>IF(OR(LEFT(#REF!)=LEFT(#REF!),RIGHT(#REF!)=RIGHT(#REF!)),1,0)</f>
        <v>#REF!</v>
      </c>
      <c r="D39" s="61"/>
    </row>
    <row r="40" spans="1:4" s="6" customFormat="1" ht="12.75" hidden="1">
      <c r="A40" s="62"/>
      <c r="B40" s="37" t="e">
        <f>IF(OR(LEFT(#REF!)=LEFT(#REF!),RIGHT(#REF!)=RIGHT(#REF!)),1,0)</f>
        <v>#REF!</v>
      </c>
      <c r="C40" s="37" t="e">
        <f>IF(OR(LEFT(#REF!)=LEFT(#REF!),RIGHT(#REF!)=RIGHT(#REF!)),1,0)</f>
        <v>#REF!</v>
      </c>
      <c r="D40" s="63"/>
    </row>
    <row r="41" spans="2:4" s="6" customFormat="1" ht="12.75" hidden="1">
      <c r="B41" s="23"/>
      <c r="C41" s="23"/>
      <c r="D41" s="7"/>
    </row>
    <row r="42" spans="1:11" ht="12.75" hidden="1">
      <c r="A42" s="58" t="s">
        <v>2</v>
      </c>
      <c r="B42" s="26" t="e">
        <f>#REF!</f>
        <v>#REF!</v>
      </c>
      <c r="C42" s="26" t="e">
        <f>#REF!</f>
        <v>#REF!</v>
      </c>
      <c r="D42" s="59"/>
      <c r="E42" s="6"/>
      <c r="F42" s="6"/>
      <c r="G42" s="6"/>
      <c r="H42" s="6"/>
      <c r="I42" s="6"/>
      <c r="J42" s="6"/>
      <c r="K42" s="6"/>
    </row>
    <row r="43" spans="1:11" ht="12.75" hidden="1">
      <c r="A43" s="60"/>
      <c r="B43" s="23" t="e">
        <f>IF(OR(LEFT(#REF!)=LEFT(#REF!),RIGHT(#REF!)=RIGHT(#REF!)),1,0)</f>
        <v>#REF!</v>
      </c>
      <c r="C43" s="23" t="e">
        <f>IF(OR(LEFT(#REF!)=LEFT(#REF!),RIGHT(#REF!)=RIGHT(#REF!)),1,0)</f>
        <v>#REF!</v>
      </c>
      <c r="D43" s="61"/>
      <c r="E43" s="6"/>
      <c r="F43" s="6"/>
      <c r="G43" s="6"/>
      <c r="H43" s="6"/>
      <c r="I43" s="6"/>
      <c r="J43" s="6"/>
      <c r="K43" s="6"/>
    </row>
    <row r="44" spans="1:11" ht="12.75" hidden="1">
      <c r="A44" s="60"/>
      <c r="B44" s="23" t="e">
        <f>IF(OR(LEFT(#REF!)=LEFT(#REF!),RIGHT(#REF!)=RIGHT(#REF!)),1,0)</f>
        <v>#REF!</v>
      </c>
      <c r="C44" s="23" t="e">
        <f>IF(OR(LEFT(#REF!)=LEFT(#REF!),RIGHT(#REF!)=RIGHT(#REF!)),1,0)</f>
        <v>#REF!</v>
      </c>
      <c r="D44" s="61"/>
      <c r="E44" s="6"/>
      <c r="F44" s="6"/>
      <c r="G44" s="6"/>
      <c r="H44" s="6"/>
      <c r="I44" s="6"/>
      <c r="J44" s="6"/>
      <c r="K44" s="6"/>
    </row>
    <row r="45" spans="1:11" ht="12.75" hidden="1">
      <c r="A45" s="60"/>
      <c r="B45" s="23" t="e">
        <f>IF(OR(LEFT(#REF!)=LEFT(#REF!),RIGHT(#REF!)=RIGHT(#REF!)),1,0)</f>
        <v>#REF!</v>
      </c>
      <c r="C45" s="23" t="e">
        <f>IF(OR(LEFT(#REF!)=LEFT(#REF!),RIGHT(#REF!)=RIGHT(#REF!)),1,0)</f>
        <v>#REF!</v>
      </c>
      <c r="D45" s="61"/>
      <c r="E45" s="6"/>
      <c r="F45" s="6"/>
      <c r="G45" s="6"/>
      <c r="H45" s="6"/>
      <c r="I45" s="6"/>
      <c r="J45" s="6"/>
      <c r="K45" s="6"/>
    </row>
    <row r="46" spans="1:11" ht="12.75" hidden="1">
      <c r="A46" s="60"/>
      <c r="B46" s="23" t="e">
        <f>IF(OR(LEFT(#REF!)=LEFT(#REF!),RIGHT(#REF!)=RIGHT(#REF!)),1,0)</f>
        <v>#REF!</v>
      </c>
      <c r="C46" s="23" t="e">
        <f>IF(OR(LEFT(#REF!)=LEFT(#REF!),RIGHT(#REF!)=RIGHT(#REF!)),1,0)</f>
        <v>#REF!</v>
      </c>
      <c r="D46" s="61"/>
      <c r="E46" s="6"/>
      <c r="F46" s="6"/>
      <c r="G46" s="6"/>
      <c r="H46" s="6"/>
      <c r="I46" s="6"/>
      <c r="J46" s="6"/>
      <c r="K46" s="6"/>
    </row>
    <row r="47" spans="1:11" ht="12.75" hidden="1">
      <c r="A47" s="60"/>
      <c r="B47" s="23" t="e">
        <f>IF(OR(LEFT(#REF!)=LEFT(#REF!),RIGHT(#REF!)=RIGHT(#REF!)),1,0)</f>
        <v>#REF!</v>
      </c>
      <c r="C47" s="23" t="e">
        <f>IF(OR(LEFT(#REF!)=LEFT(#REF!),RIGHT(#REF!)=RIGHT(#REF!)),1,0)</f>
        <v>#REF!</v>
      </c>
      <c r="D47" s="61"/>
      <c r="E47" s="6"/>
      <c r="F47" s="6"/>
      <c r="G47" s="6"/>
      <c r="H47" s="6"/>
      <c r="I47" s="6"/>
      <c r="J47" s="6"/>
      <c r="K47" s="6"/>
    </row>
    <row r="48" spans="1:11" ht="12.75" hidden="1">
      <c r="A48" s="60"/>
      <c r="B48" s="23" t="e">
        <f>IF(OR(LEFT(#REF!)=LEFT(#REF!),RIGHT(#REF!)=RIGHT(#REF!)),1,0)</f>
        <v>#REF!</v>
      </c>
      <c r="C48" s="23" t="e">
        <f>IF(OR(LEFT(#REF!)=LEFT(#REF!),RIGHT(#REF!)=RIGHT(#REF!)),1,0)</f>
        <v>#REF!</v>
      </c>
      <c r="D48" s="61"/>
      <c r="E48" s="6"/>
      <c r="F48" s="6"/>
      <c r="G48" s="6"/>
      <c r="H48" s="6"/>
      <c r="I48" s="6"/>
      <c r="J48" s="6"/>
      <c r="K48" s="6"/>
    </row>
    <row r="49" spans="1:11" ht="12.75" hidden="1">
      <c r="A49" s="60"/>
      <c r="B49" s="23" t="e">
        <f>IF(OR(LEFT(#REF!)=LEFT(#REF!),RIGHT(#REF!)=RIGHT(#REF!)),1,0)</f>
        <v>#REF!</v>
      </c>
      <c r="C49" s="23" t="e">
        <f>IF(OR(LEFT(#REF!)=LEFT(#REF!),RIGHT(#REF!)=RIGHT(#REF!)),1,0)</f>
        <v>#REF!</v>
      </c>
      <c r="D49" s="61"/>
      <c r="E49" s="6"/>
      <c r="F49" s="6"/>
      <c r="G49" s="6"/>
      <c r="H49" s="6"/>
      <c r="I49" s="6"/>
      <c r="J49" s="6"/>
      <c r="K49" s="6"/>
    </row>
    <row r="50" spans="1:11" ht="12.75" hidden="1">
      <c r="A50" s="60"/>
      <c r="B50" s="23" t="e">
        <f>IF(OR(LEFT(#REF!)=LEFT(#REF!),RIGHT(#REF!)=RIGHT(#REF!)),1,0)</f>
        <v>#REF!</v>
      </c>
      <c r="C50" s="23" t="e">
        <f>IF(OR(LEFT(#REF!)=LEFT(#REF!),RIGHT(#REF!)=RIGHT(#REF!)),1,0)</f>
        <v>#REF!</v>
      </c>
      <c r="D50" s="61"/>
      <c r="E50" s="6"/>
      <c r="F50" s="6"/>
      <c r="G50" s="6"/>
      <c r="H50" s="6"/>
      <c r="I50" s="6"/>
      <c r="J50" s="6"/>
      <c r="K50" s="6"/>
    </row>
    <row r="51" spans="1:11" ht="12.75" hidden="1">
      <c r="A51" s="60"/>
      <c r="B51" s="23" t="e">
        <f>IF(OR(LEFT(#REF!)=LEFT(#REF!),RIGHT(#REF!)=RIGHT(#REF!)),1,0)</f>
        <v>#REF!</v>
      </c>
      <c r="C51" s="23" t="e">
        <f>IF(OR(LEFT(#REF!)=LEFT(#REF!),RIGHT(#REF!)=RIGHT(#REF!)),1,0)</f>
        <v>#REF!</v>
      </c>
      <c r="D51" s="61"/>
      <c r="E51" s="6"/>
      <c r="F51" s="6"/>
      <c r="G51" s="6"/>
      <c r="H51" s="6"/>
      <c r="I51" s="6"/>
      <c r="J51" s="6"/>
      <c r="K51" s="6"/>
    </row>
    <row r="52" spans="1:11" ht="12.75" hidden="1">
      <c r="A52" s="62"/>
      <c r="B52" s="37" t="e">
        <f>IF(OR(LEFT(#REF!)=LEFT(#REF!),RIGHT(#REF!)=RIGHT(#REF!)),1,0)</f>
        <v>#REF!</v>
      </c>
      <c r="C52" s="37" t="e">
        <f>IF(OR(LEFT(#REF!)=LEFT(#REF!),RIGHT(#REF!)=RIGHT(#REF!)),1,0)</f>
        <v>#REF!</v>
      </c>
      <c r="D52" s="63"/>
      <c r="E52" s="6"/>
      <c r="F52" s="6"/>
      <c r="G52" s="6"/>
      <c r="H52" s="6"/>
      <c r="I52" s="6"/>
      <c r="J52" s="6"/>
      <c r="K52" s="6"/>
    </row>
    <row r="53" spans="2:3" ht="12.75" hidden="1">
      <c r="B53" s="4"/>
      <c r="C53" s="4"/>
    </row>
    <row r="54" spans="1:4" s="6" customFormat="1" ht="12.75" hidden="1">
      <c r="A54" s="58" t="s">
        <v>4</v>
      </c>
      <c r="B54" s="26" t="str">
        <f>B1</f>
        <v>Мар</v>
      </c>
      <c r="C54" s="26" t="str">
        <f>C1</f>
        <v>Нью</v>
      </c>
      <c r="D54" s="59"/>
    </row>
    <row r="55" spans="1:4" s="6" customFormat="1" ht="12.75" hidden="1">
      <c r="A55" s="60"/>
      <c r="B55" s="6">
        <f>IF(B19&gt;C19,1,0)</f>
        <v>0</v>
      </c>
      <c r="C55" s="34">
        <f>IF(C19&gt;B19,1,0)</f>
        <v>0</v>
      </c>
      <c r="D55" s="61"/>
    </row>
    <row r="56" spans="1:4" s="6" customFormat="1" ht="12.75" hidden="1">
      <c r="A56" s="60"/>
      <c r="B56" s="6">
        <f aca="true" t="shared" si="1" ref="B56:B64">IF(B20&gt;C20,1,0)</f>
        <v>0</v>
      </c>
      <c r="C56" s="34">
        <f aca="true" t="shared" si="2" ref="C56:C64">IF(C20&gt;B20,1,0)</f>
        <v>0</v>
      </c>
      <c r="D56" s="61"/>
    </row>
    <row r="57" spans="1:4" s="6" customFormat="1" ht="12.75" hidden="1">
      <c r="A57" s="60"/>
      <c r="B57" s="6">
        <f t="shared" si="1"/>
        <v>0</v>
      </c>
      <c r="C57" s="34">
        <f t="shared" si="2"/>
        <v>0</v>
      </c>
      <c r="D57" s="61"/>
    </row>
    <row r="58" spans="1:4" s="6" customFormat="1" ht="12.75" hidden="1">
      <c r="A58" s="60"/>
      <c r="B58" s="6">
        <f t="shared" si="1"/>
        <v>0</v>
      </c>
      <c r="C58" s="34">
        <f t="shared" si="2"/>
        <v>0</v>
      </c>
      <c r="D58" s="61"/>
    </row>
    <row r="59" spans="1:4" s="6" customFormat="1" ht="12.75" hidden="1">
      <c r="A59" s="60"/>
      <c r="B59" s="6">
        <f t="shared" si="1"/>
        <v>1</v>
      </c>
      <c r="C59" s="34">
        <f t="shared" si="2"/>
        <v>0</v>
      </c>
      <c r="D59" s="61"/>
    </row>
    <row r="60" spans="1:4" s="6" customFormat="1" ht="12.75" hidden="1">
      <c r="A60" s="60"/>
      <c r="B60" s="6">
        <f t="shared" si="1"/>
        <v>0</v>
      </c>
      <c r="C60" s="34">
        <f t="shared" si="2"/>
        <v>0</v>
      </c>
      <c r="D60" s="61"/>
    </row>
    <row r="61" spans="1:4" s="6" customFormat="1" ht="12.75" hidden="1">
      <c r="A61" s="60"/>
      <c r="B61" s="6">
        <f t="shared" si="1"/>
        <v>1</v>
      </c>
      <c r="C61" s="34">
        <f t="shared" si="2"/>
        <v>0</v>
      </c>
      <c r="D61" s="61"/>
    </row>
    <row r="62" spans="1:4" s="6" customFormat="1" ht="12.75" hidden="1">
      <c r="A62" s="60"/>
      <c r="B62" s="6">
        <f t="shared" si="1"/>
        <v>0</v>
      </c>
      <c r="C62" s="34">
        <f t="shared" si="2"/>
        <v>0</v>
      </c>
      <c r="D62" s="61"/>
    </row>
    <row r="63" spans="1:4" s="6" customFormat="1" ht="12.75" hidden="1">
      <c r="A63" s="60"/>
      <c r="B63" s="6">
        <f t="shared" si="1"/>
        <v>0</v>
      </c>
      <c r="C63" s="34">
        <f t="shared" si="2"/>
        <v>1</v>
      </c>
      <c r="D63" s="61"/>
    </row>
    <row r="64" spans="1:4" s="6" customFormat="1" ht="12.75" hidden="1">
      <c r="A64" s="62"/>
      <c r="B64" s="30">
        <f t="shared" si="1"/>
        <v>0</v>
      </c>
      <c r="C64" s="36">
        <f t="shared" si="2"/>
        <v>0</v>
      </c>
      <c r="D64" s="63"/>
    </row>
    <row r="65" s="6" customFormat="1" ht="12.75" hidden="1">
      <c r="D65" s="7"/>
    </row>
    <row r="66" spans="1:4" s="6" customFormat="1" ht="12.75" hidden="1">
      <c r="A66" s="58" t="s">
        <v>4</v>
      </c>
      <c r="B66" s="26" t="e">
        <f>#REF!</f>
        <v>#REF!</v>
      </c>
      <c r="C66" s="26" t="e">
        <f>#REF!</f>
        <v>#REF!</v>
      </c>
      <c r="D66" s="59"/>
    </row>
    <row r="67" spans="1:4" s="6" customFormat="1" ht="12.75" hidden="1">
      <c r="A67" s="60"/>
      <c r="B67" s="6" t="e">
        <f>IF(B31&gt;C31,1,0)</f>
        <v>#REF!</v>
      </c>
      <c r="C67" s="34" t="e">
        <f>IF(C31&gt;B31,1,0)</f>
        <v>#REF!</v>
      </c>
      <c r="D67" s="61"/>
    </row>
    <row r="68" spans="1:4" s="6" customFormat="1" ht="12.75" hidden="1">
      <c r="A68" s="60"/>
      <c r="B68" s="6" t="e">
        <f aca="true" t="shared" si="3" ref="B68:B76">IF(B32&gt;C32,1,0)</f>
        <v>#REF!</v>
      </c>
      <c r="C68" s="34" t="e">
        <f aca="true" t="shared" si="4" ref="C68:C76">IF(C32&gt;B32,1,0)</f>
        <v>#REF!</v>
      </c>
      <c r="D68" s="61"/>
    </row>
    <row r="69" spans="1:4" s="6" customFormat="1" ht="12.75" hidden="1">
      <c r="A69" s="60"/>
      <c r="B69" s="6" t="e">
        <f t="shared" si="3"/>
        <v>#REF!</v>
      </c>
      <c r="C69" s="34" t="e">
        <f t="shared" si="4"/>
        <v>#REF!</v>
      </c>
      <c r="D69" s="61"/>
    </row>
    <row r="70" spans="1:4" s="6" customFormat="1" ht="12.75" hidden="1">
      <c r="A70" s="60"/>
      <c r="B70" s="6" t="e">
        <f t="shared" si="3"/>
        <v>#REF!</v>
      </c>
      <c r="C70" s="34" t="e">
        <f t="shared" si="4"/>
        <v>#REF!</v>
      </c>
      <c r="D70" s="61"/>
    </row>
    <row r="71" spans="1:4" s="6" customFormat="1" ht="12.75" hidden="1">
      <c r="A71" s="60"/>
      <c r="B71" s="6" t="e">
        <f t="shared" si="3"/>
        <v>#REF!</v>
      </c>
      <c r="C71" s="34" t="e">
        <f t="shared" si="4"/>
        <v>#REF!</v>
      </c>
      <c r="D71" s="61"/>
    </row>
    <row r="72" spans="1:4" s="6" customFormat="1" ht="12.75" hidden="1">
      <c r="A72" s="60"/>
      <c r="B72" s="6" t="e">
        <f t="shared" si="3"/>
        <v>#REF!</v>
      </c>
      <c r="C72" s="34" t="e">
        <f t="shared" si="4"/>
        <v>#REF!</v>
      </c>
      <c r="D72" s="61"/>
    </row>
    <row r="73" spans="1:4" s="6" customFormat="1" ht="12.75" hidden="1">
      <c r="A73" s="60"/>
      <c r="B73" s="6" t="e">
        <f t="shared" si="3"/>
        <v>#REF!</v>
      </c>
      <c r="C73" s="34" t="e">
        <f t="shared" si="4"/>
        <v>#REF!</v>
      </c>
      <c r="D73" s="61"/>
    </row>
    <row r="74" spans="1:4" s="6" customFormat="1" ht="12.75" hidden="1">
      <c r="A74" s="60"/>
      <c r="B74" s="6" t="e">
        <f t="shared" si="3"/>
        <v>#REF!</v>
      </c>
      <c r="C74" s="34" t="e">
        <f t="shared" si="4"/>
        <v>#REF!</v>
      </c>
      <c r="D74" s="61"/>
    </row>
    <row r="75" spans="1:4" s="6" customFormat="1" ht="12.75" hidden="1">
      <c r="A75" s="60"/>
      <c r="B75" s="6" t="e">
        <f t="shared" si="3"/>
        <v>#REF!</v>
      </c>
      <c r="C75" s="34" t="e">
        <f t="shared" si="4"/>
        <v>#REF!</v>
      </c>
      <c r="D75" s="61"/>
    </row>
    <row r="76" spans="1:4" s="6" customFormat="1" ht="12.75" hidden="1">
      <c r="A76" s="62"/>
      <c r="B76" s="30" t="e">
        <f t="shared" si="3"/>
        <v>#REF!</v>
      </c>
      <c r="C76" s="36" t="e">
        <f t="shared" si="4"/>
        <v>#REF!</v>
      </c>
      <c r="D76" s="63"/>
    </row>
    <row r="77" spans="3:4" s="6" customFormat="1" ht="12.75" hidden="1">
      <c r="C77" s="34"/>
      <c r="D77" s="7"/>
    </row>
    <row r="78" spans="1:4" s="6" customFormat="1" ht="12.75" hidden="1">
      <c r="A78" s="58" t="s">
        <v>4</v>
      </c>
      <c r="B78" s="26" t="e">
        <f>#REF!</f>
        <v>#REF!</v>
      </c>
      <c r="C78" s="26" t="e">
        <f>#REF!</f>
        <v>#REF!</v>
      </c>
      <c r="D78" s="59"/>
    </row>
    <row r="79" spans="1:4" s="6" customFormat="1" ht="12.75" hidden="1">
      <c r="A79" s="60"/>
      <c r="B79" s="6" t="e">
        <f>IF(B43&gt;C43,1,0)</f>
        <v>#REF!</v>
      </c>
      <c r="C79" s="34" t="e">
        <f>IF(C43&gt;B43,1,0)</f>
        <v>#REF!</v>
      </c>
      <c r="D79" s="61"/>
    </row>
    <row r="80" spans="1:4" s="6" customFormat="1" ht="12.75" hidden="1">
      <c r="A80" s="60"/>
      <c r="B80" s="6" t="e">
        <f aca="true" t="shared" si="5" ref="B80:B88">IF(B44&gt;C44,1,0)</f>
        <v>#REF!</v>
      </c>
      <c r="C80" s="34" t="e">
        <f aca="true" t="shared" si="6" ref="C80:C88">IF(C44&gt;B44,1,0)</f>
        <v>#REF!</v>
      </c>
      <c r="D80" s="61"/>
    </row>
    <row r="81" spans="1:4" s="6" customFormat="1" ht="12.75" hidden="1">
      <c r="A81" s="60"/>
      <c r="B81" s="6" t="e">
        <f t="shared" si="5"/>
        <v>#REF!</v>
      </c>
      <c r="C81" s="34" t="e">
        <f t="shared" si="6"/>
        <v>#REF!</v>
      </c>
      <c r="D81" s="61"/>
    </row>
    <row r="82" spans="1:4" s="6" customFormat="1" ht="12.75" hidden="1">
      <c r="A82" s="60"/>
      <c r="B82" s="6" t="e">
        <f t="shared" si="5"/>
        <v>#REF!</v>
      </c>
      <c r="C82" s="34" t="e">
        <f t="shared" si="6"/>
        <v>#REF!</v>
      </c>
      <c r="D82" s="61"/>
    </row>
    <row r="83" spans="1:4" s="6" customFormat="1" ht="12.75" hidden="1">
      <c r="A83" s="60"/>
      <c r="B83" s="6" t="e">
        <f t="shared" si="5"/>
        <v>#REF!</v>
      </c>
      <c r="C83" s="34" t="e">
        <f t="shared" si="6"/>
        <v>#REF!</v>
      </c>
      <c r="D83" s="61"/>
    </row>
    <row r="84" spans="1:4" s="6" customFormat="1" ht="12.75" hidden="1">
      <c r="A84" s="60"/>
      <c r="B84" s="6" t="e">
        <f t="shared" si="5"/>
        <v>#REF!</v>
      </c>
      <c r="C84" s="34" t="e">
        <f t="shared" si="6"/>
        <v>#REF!</v>
      </c>
      <c r="D84" s="61"/>
    </row>
    <row r="85" spans="1:4" s="6" customFormat="1" ht="12.75" hidden="1">
      <c r="A85" s="60"/>
      <c r="B85" s="6" t="e">
        <f t="shared" si="5"/>
        <v>#REF!</v>
      </c>
      <c r="C85" s="34" t="e">
        <f t="shared" si="6"/>
        <v>#REF!</v>
      </c>
      <c r="D85" s="61"/>
    </row>
    <row r="86" spans="1:4" s="6" customFormat="1" ht="12.75" hidden="1">
      <c r="A86" s="60"/>
      <c r="B86" s="6" t="e">
        <f t="shared" si="5"/>
        <v>#REF!</v>
      </c>
      <c r="C86" s="34" t="e">
        <f t="shared" si="6"/>
        <v>#REF!</v>
      </c>
      <c r="D86" s="61"/>
    </row>
    <row r="87" spans="1:4" s="6" customFormat="1" ht="12.75" hidden="1">
      <c r="A87" s="60"/>
      <c r="B87" s="6" t="e">
        <f t="shared" si="5"/>
        <v>#REF!</v>
      </c>
      <c r="C87" s="34" t="e">
        <f t="shared" si="6"/>
        <v>#REF!</v>
      </c>
      <c r="D87" s="61"/>
    </row>
    <row r="88" spans="1:4" s="6" customFormat="1" ht="12.75" hidden="1">
      <c r="A88" s="62"/>
      <c r="B88" s="30" t="e">
        <f t="shared" si="5"/>
        <v>#REF!</v>
      </c>
      <c r="C88" s="36" t="e">
        <f t="shared" si="6"/>
        <v>#REF!</v>
      </c>
      <c r="D88" s="63"/>
    </row>
    <row r="89" spans="3:4" s="6" customFormat="1" ht="12.75" hidden="1">
      <c r="C89" s="34"/>
      <c r="D89" s="7"/>
    </row>
    <row r="90" s="6" customFormat="1" ht="12.75">
      <c r="D90" s="7"/>
    </row>
    <row r="91" s="6" customFormat="1" ht="12.75">
      <c r="D91" s="7"/>
    </row>
    <row r="92" s="6" customFormat="1" ht="12.75">
      <c r="D92" s="7"/>
    </row>
    <row r="93" s="6" customFormat="1" ht="12.75">
      <c r="D93" s="7"/>
    </row>
    <row r="94" s="6" customFormat="1" ht="12.75">
      <c r="D94" s="7"/>
    </row>
    <row r="95" s="6" customFormat="1" ht="12.75">
      <c r="D95" s="7"/>
    </row>
    <row r="96" s="6" customFormat="1" ht="12.75">
      <c r="D96" s="7"/>
    </row>
    <row r="97" s="6" customFormat="1" ht="12.75">
      <c r="D97" s="7"/>
    </row>
    <row r="98" s="6" customFormat="1" ht="12.75">
      <c r="D98" s="7"/>
    </row>
    <row r="99" s="6" customFormat="1" ht="12.75">
      <c r="D99" s="7"/>
    </row>
    <row r="100" s="6" customFormat="1" ht="12.75">
      <c r="D100" s="7"/>
    </row>
    <row r="101" s="6" customFormat="1" ht="12.75">
      <c r="D101" s="7"/>
    </row>
    <row r="102" s="6" customFormat="1" ht="12.75">
      <c r="D102" s="7"/>
    </row>
    <row r="103" s="6" customFormat="1" ht="12.75">
      <c r="D103" s="7"/>
    </row>
    <row r="104" s="6" customFormat="1" ht="12.75">
      <c r="D104" s="7"/>
    </row>
    <row r="105" s="6" customFormat="1" ht="12.75">
      <c r="D105" s="7"/>
    </row>
    <row r="106" s="6" customFormat="1" ht="12.75">
      <c r="D106" s="7"/>
    </row>
    <row r="107" s="6" customFormat="1" ht="12.75">
      <c r="D107" s="7"/>
    </row>
    <row r="108" s="6" customFormat="1" ht="12.75">
      <c r="D108" s="7"/>
    </row>
    <row r="109" s="6" customFormat="1" ht="12.75">
      <c r="D109" s="7"/>
    </row>
  </sheetData>
  <mergeCells count="1"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="85" zoomScaleNormal="85" workbookViewId="0" topLeftCell="A55">
      <selection activeCell="D97" sqref="D97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17 тур. 18.02. </v>
      </c>
      <c r="B1" s="42" t="str">
        <f>'Д1'!B1</f>
        <v>Мил</v>
      </c>
      <c r="C1" s="42" t="str">
        <f>'Д1'!C1</f>
        <v>ПСЖ</v>
      </c>
      <c r="D1" s="43" t="str">
        <f>'Д1'!D1</f>
        <v>Гур</v>
      </c>
      <c r="E1" s="43" t="str">
        <f>'Д1'!E1</f>
        <v>Куб</v>
      </c>
      <c r="F1" s="42" t="str">
        <f>'Д1'!F1</f>
        <v>Зен</v>
      </c>
      <c r="G1" s="42" t="str">
        <f>'Д1'!G1</f>
        <v>Деп</v>
      </c>
      <c r="H1" s="43" t="str">
        <f>'Д1'!H1</f>
        <v>Нью</v>
      </c>
      <c r="I1" s="43" t="str">
        <f>'Д1'!I1</f>
        <v>Лац</v>
      </c>
      <c r="J1" s="42" t="str">
        <f>'Д1'!J1</f>
        <v>Фио</v>
      </c>
      <c r="K1" s="42" t="str">
        <f>'Д1'!K1</f>
        <v>Мар</v>
      </c>
      <c r="L1" s="64" t="str">
        <f>'Д1'!L1</f>
        <v>Рез</v>
      </c>
    </row>
    <row r="2" spans="1:12" ht="12.75">
      <c r="A2" s="9" t="str">
        <f>'Д1'!A2</f>
        <v>1. Айнтрахт - Ингольштадт </v>
      </c>
      <c r="B2" s="10">
        <f>'Д1'!B2</f>
        <v>1</v>
      </c>
      <c r="C2" s="10">
        <f>'Д1'!C2</f>
        <v>1</v>
      </c>
      <c r="D2" s="8">
        <f>'Д1'!D2</f>
        <v>1</v>
      </c>
      <c r="E2" s="8">
        <f>'Д1'!E2</f>
        <v>1</v>
      </c>
      <c r="F2" s="10">
        <f>'Д1'!F2</f>
        <v>1</v>
      </c>
      <c r="G2" s="10">
        <f>'Д1'!G2</f>
        <v>1</v>
      </c>
      <c r="H2" s="8">
        <f>'Д1'!H2</f>
        <v>1</v>
      </c>
      <c r="I2" s="8">
        <f>'Д1'!I2</f>
        <v>1</v>
      </c>
      <c r="J2" s="10">
        <f>'Д1'!J2</f>
        <v>1</v>
      </c>
      <c r="K2" s="10">
        <f>'Д1'!K2</f>
        <v>1</v>
      </c>
      <c r="L2" s="65">
        <f>'Д1'!L2</f>
        <v>2</v>
      </c>
    </row>
    <row r="3" spans="1:12" ht="12.75">
      <c r="A3" s="9" t="str">
        <f>'Д1'!A3</f>
        <v>2. Майнц - Вердер </v>
      </c>
      <c r="B3" s="10">
        <f>'Д1'!B3</f>
        <v>1</v>
      </c>
      <c r="C3" s="10">
        <f>'Д1'!C3</f>
        <v>1</v>
      </c>
      <c r="D3" s="8">
        <f>'Д1'!D3</f>
        <v>1</v>
      </c>
      <c r="E3" s="8">
        <f>'Д1'!E3</f>
        <v>1</v>
      </c>
      <c r="F3" s="10">
        <f>'Д1'!F3</f>
        <v>1</v>
      </c>
      <c r="G3" s="10">
        <f>'Д1'!G3</f>
        <v>1</v>
      </c>
      <c r="H3" s="8">
        <f>'Д1'!H3</f>
        <v>1</v>
      </c>
      <c r="I3" s="8">
        <f>'Д1'!I3</f>
        <v>1</v>
      </c>
      <c r="J3" s="10">
        <f>'Д1'!J3</f>
        <v>1</v>
      </c>
      <c r="K3" s="10">
        <f>'Д1'!K3</f>
        <v>1</v>
      </c>
      <c r="L3" s="65">
        <f>'Д1'!L3</f>
        <v>2</v>
      </c>
    </row>
    <row r="4" spans="1:12" ht="12.75">
      <c r="A4" s="9" t="str">
        <f>'Д1'!A4</f>
        <v>3. Марсель - Ренн </v>
      </c>
      <c r="B4" s="10">
        <f>'Д1'!B4</f>
        <v>1</v>
      </c>
      <c r="C4" s="10">
        <f>'Д1'!C4</f>
        <v>1</v>
      </c>
      <c r="D4" s="8">
        <f>'Д1'!D4</f>
        <v>1</v>
      </c>
      <c r="E4" s="8">
        <f>'Д1'!E4</f>
        <v>1</v>
      </c>
      <c r="F4" s="10" t="str">
        <f>'Д1'!F4</f>
        <v>1Х</v>
      </c>
      <c r="G4" s="10">
        <f>'Д1'!G4</f>
        <v>1</v>
      </c>
      <c r="H4" s="8">
        <f>'Д1'!H4</f>
        <v>1</v>
      </c>
      <c r="I4" s="8">
        <f>'Д1'!I4</f>
        <v>1</v>
      </c>
      <c r="J4" s="10">
        <f>'Д1'!J4</f>
        <v>1</v>
      </c>
      <c r="K4" s="10">
        <f>'Д1'!K4</f>
        <v>1</v>
      </c>
      <c r="L4" s="65">
        <f>'Д1'!L4</f>
        <v>1</v>
      </c>
    </row>
    <row r="5" spans="1:12" ht="12.75">
      <c r="A5" s="9" t="str">
        <f>'Д1'!A5</f>
        <v>4. Гамбург - Фрайбург </v>
      </c>
      <c r="B5" s="10" t="str">
        <f>'Д1'!B5</f>
        <v>1Х</v>
      </c>
      <c r="C5" s="10">
        <f>'Д1'!C5</f>
        <v>1</v>
      </c>
      <c r="D5" s="8">
        <f>'Д1'!D5</f>
        <v>1</v>
      </c>
      <c r="E5" s="8">
        <f>'Д1'!E5</f>
        <v>1</v>
      </c>
      <c r="F5" s="10">
        <f>'Д1'!F5</f>
        <v>1</v>
      </c>
      <c r="G5" s="10">
        <f>'Д1'!G5</f>
        <v>1</v>
      </c>
      <c r="H5" s="8">
        <f>'Д1'!H5</f>
        <v>1</v>
      </c>
      <c r="I5" s="8">
        <f>'Д1'!I5</f>
        <v>1</v>
      </c>
      <c r="J5" s="10" t="str">
        <f>'Д1'!J5</f>
        <v>1Х</v>
      </c>
      <c r="K5" s="10">
        <f>'Д1'!K5</f>
        <v>1</v>
      </c>
      <c r="L5" s="65" t="str">
        <f>'Д1'!L5</f>
        <v>Х</v>
      </c>
    </row>
    <row r="6" spans="1:12" ht="12.75">
      <c r="A6" s="9" t="str">
        <f>'Д1'!A6</f>
        <v>5. Депортиво - Алавес </v>
      </c>
      <c r="B6" s="10" t="str">
        <f>'Д1'!B6</f>
        <v>Х</v>
      </c>
      <c r="C6" s="10">
        <f>'Д1'!C6</f>
        <v>1</v>
      </c>
      <c r="D6" s="8">
        <f>'Д1'!D6</f>
        <v>1</v>
      </c>
      <c r="E6" s="8">
        <f>'Д1'!E6</f>
        <v>1</v>
      </c>
      <c r="F6" s="10">
        <f>'Д1'!F6</f>
        <v>1</v>
      </c>
      <c r="G6" s="10">
        <f>'Д1'!G6</f>
        <v>1</v>
      </c>
      <c r="H6" s="8">
        <f>'Д1'!H6</f>
        <v>1</v>
      </c>
      <c r="I6" s="8">
        <f>'Д1'!I6</f>
        <v>1</v>
      </c>
      <c r="J6" s="10">
        <f>'Д1'!J6</f>
        <v>1</v>
      </c>
      <c r="K6" s="10">
        <f>'Д1'!K6</f>
        <v>1</v>
      </c>
      <c r="L6" s="65">
        <f>'Д1'!L6</f>
        <v>2</v>
      </c>
    </row>
    <row r="7" spans="1:12" ht="12.75">
      <c r="A7" s="9" t="str">
        <f>'Д1'!A7</f>
        <v>6. Анже - Нанси </v>
      </c>
      <c r="B7" s="10">
        <f>'Д1'!B7</f>
        <v>1</v>
      </c>
      <c r="C7" s="10" t="str">
        <f>'Д1'!C7</f>
        <v>Х</v>
      </c>
      <c r="D7" s="8">
        <f>'Д1'!D7</f>
        <v>1</v>
      </c>
      <c r="E7" s="8">
        <f>'Д1'!E7</f>
        <v>1</v>
      </c>
      <c r="F7" s="10" t="str">
        <f>'Д1'!F7</f>
        <v>Х</v>
      </c>
      <c r="G7" s="10">
        <f>'Д1'!G7</f>
        <v>1</v>
      </c>
      <c r="H7" s="8" t="str">
        <f>'Д1'!H7</f>
        <v>1Х</v>
      </c>
      <c r="I7" s="8" t="str">
        <f>'Д1'!I7</f>
        <v>Х</v>
      </c>
      <c r="J7" s="10">
        <f>'Д1'!J7</f>
        <v>1</v>
      </c>
      <c r="K7" s="10">
        <f>'Д1'!K7</f>
        <v>1</v>
      </c>
      <c r="L7" s="65">
        <f>'Д1'!L7</f>
        <v>1</v>
      </c>
    </row>
    <row r="8" spans="1:12" ht="12.75">
      <c r="A8" s="9" t="str">
        <f>'Д1'!A8</f>
        <v>7. Кан - Лилль </v>
      </c>
      <c r="B8" s="10">
        <f>'Д1'!B8</f>
        <v>1</v>
      </c>
      <c r="C8" s="10" t="str">
        <f>'Д1'!C8</f>
        <v>Х</v>
      </c>
      <c r="D8" s="8">
        <f>'Д1'!D8</f>
        <v>1</v>
      </c>
      <c r="E8" s="8">
        <f>'Д1'!E8</f>
        <v>1</v>
      </c>
      <c r="F8" s="10">
        <f>'Д1'!F8</f>
        <v>1</v>
      </c>
      <c r="G8" s="10">
        <f>'Д1'!G8</f>
        <v>1</v>
      </c>
      <c r="H8" s="8">
        <f>'Д1'!H8</f>
        <v>1</v>
      </c>
      <c r="I8" s="8" t="str">
        <f>'Д1'!I8</f>
        <v>Х</v>
      </c>
      <c r="J8" s="10" t="str">
        <f>'Д1'!J8</f>
        <v>Х</v>
      </c>
      <c r="K8" s="10">
        <f>'Д1'!K8</f>
        <v>1</v>
      </c>
      <c r="L8" s="65">
        <f>'Д1'!L8</f>
        <v>2</v>
      </c>
    </row>
    <row r="9" spans="1:12" ht="12.75">
      <c r="A9" s="9" t="str">
        <f>'Д1'!A9</f>
        <v>8. Лорьян - Ницца </v>
      </c>
      <c r="B9" s="10">
        <f>'Д1'!B9</f>
        <v>2</v>
      </c>
      <c r="C9" s="10">
        <f>'Д1'!C9</f>
        <v>2</v>
      </c>
      <c r="D9" s="8">
        <f>'Д1'!D9</f>
        <v>2</v>
      </c>
      <c r="E9" s="8" t="str">
        <f>'Д1'!E9</f>
        <v>Х</v>
      </c>
      <c r="F9" s="10">
        <f>'Д1'!F9</f>
        <v>2</v>
      </c>
      <c r="G9" s="10">
        <f>'Д1'!G9</f>
        <v>2</v>
      </c>
      <c r="H9" s="8">
        <f>'Д1'!H9</f>
        <v>1</v>
      </c>
      <c r="I9" s="8">
        <f>'Д1'!I9</f>
        <v>2</v>
      </c>
      <c r="J9" s="10">
        <f>'Д1'!J9</f>
        <v>2</v>
      </c>
      <c r="K9" s="10" t="str">
        <f>'Д1'!K9</f>
        <v>Х</v>
      </c>
      <c r="L9" s="65">
        <f>'Д1'!L9</f>
        <v>2</v>
      </c>
    </row>
    <row r="10" spans="1:12" ht="12.75">
      <c r="A10" s="9" t="str">
        <f>'Д1'!A10</f>
        <v>9. Метц - Нант </v>
      </c>
      <c r="B10" s="10">
        <f>'Д1'!B10</f>
        <v>1</v>
      </c>
      <c r="C10" s="10">
        <f>'Д1'!C10</f>
        <v>1</v>
      </c>
      <c r="D10" s="8" t="str">
        <f>'Д1'!D10</f>
        <v>1Х</v>
      </c>
      <c r="E10" s="8">
        <f>'Д1'!E10</f>
        <v>2</v>
      </c>
      <c r="F10" s="10">
        <f>'Д1'!F10</f>
        <v>1</v>
      </c>
      <c r="G10" s="10">
        <f>'Д1'!G10</f>
        <v>1</v>
      </c>
      <c r="H10" s="8">
        <f>'Д1'!H10</f>
        <v>1</v>
      </c>
      <c r="I10" s="8" t="str">
        <f>'Д1'!I10</f>
        <v>Х</v>
      </c>
      <c r="J10" s="10">
        <f>'Д1'!J10</f>
        <v>1</v>
      </c>
      <c r="K10" s="10" t="str">
        <f>'Д1'!K10</f>
        <v>Х</v>
      </c>
      <c r="L10" s="65" t="str">
        <f>'Д1'!L10</f>
        <v>Х</v>
      </c>
    </row>
    <row r="11" spans="1:12" ht="12.75">
      <c r="A11" s="9" t="str">
        <f>'Д1'!A11</f>
        <v>10. Эмполи - Лацио </v>
      </c>
      <c r="B11" s="10">
        <f>'Д1'!B11</f>
        <v>2</v>
      </c>
      <c r="C11" s="10">
        <f>'Д1'!C11</f>
        <v>2</v>
      </c>
      <c r="D11" s="8">
        <f>'Д1'!D11</f>
        <v>2</v>
      </c>
      <c r="E11" s="8">
        <f>'Д1'!E11</f>
        <v>2</v>
      </c>
      <c r="F11" s="10" t="str">
        <f>'Д1'!F11</f>
        <v>Х</v>
      </c>
      <c r="G11" s="10">
        <f>'Д1'!G11</f>
        <v>2</v>
      </c>
      <c r="H11" s="8">
        <f>'Д1'!H11</f>
        <v>2</v>
      </c>
      <c r="I11" s="8">
        <f>'Д1'!I11</f>
        <v>2</v>
      </c>
      <c r="J11" s="10">
        <f>'Д1'!J11</f>
        <v>2</v>
      </c>
      <c r="K11" s="10">
        <f>'Д1'!K11</f>
        <v>2</v>
      </c>
      <c r="L11" s="65">
        <f>'Д1'!L11</f>
        <v>2</v>
      </c>
    </row>
    <row r="12" spans="1:12" ht="12.75">
      <c r="A12" s="41" t="str">
        <f>'Д1'!A12</f>
        <v>Угадано </v>
      </c>
      <c r="B12" s="42">
        <f>'Д1'!B12</f>
        <v>5</v>
      </c>
      <c r="C12" s="42">
        <f>'Д1'!C12</f>
        <v>3</v>
      </c>
      <c r="D12" s="43">
        <f>'Д1'!D12</f>
        <v>5</v>
      </c>
      <c r="E12" s="43">
        <f>'Д1'!E12</f>
        <v>3</v>
      </c>
      <c r="F12" s="42">
        <f>'Д1'!F12</f>
        <v>2</v>
      </c>
      <c r="G12" s="42">
        <f>'Д1'!G12</f>
        <v>4</v>
      </c>
      <c r="H12" s="43">
        <f>'Д1'!H12</f>
        <v>3</v>
      </c>
      <c r="I12" s="43">
        <f>'Д1'!I12</f>
        <v>4</v>
      </c>
      <c r="J12" s="42">
        <f>'Д1'!J12</f>
        <v>5</v>
      </c>
      <c r="K12" s="42">
        <f>'Д1'!K12</f>
        <v>4</v>
      </c>
      <c r="L12" s="4"/>
    </row>
    <row r="13" spans="1:12" ht="12.75">
      <c r="A13" s="41" t="str">
        <f>'Д1'!A13</f>
        <v>Счёт</v>
      </c>
      <c r="B13" s="78" t="str">
        <f>'Д1'!B13</f>
        <v>2-0</v>
      </c>
      <c r="C13" s="78"/>
      <c r="D13" s="79" t="str">
        <f>'Д1'!D13</f>
        <v>2-0</v>
      </c>
      <c r="E13" s="79"/>
      <c r="F13" s="78" t="str">
        <f>'Д1'!F13</f>
        <v>0-2</v>
      </c>
      <c r="G13" s="78"/>
      <c r="H13" s="79" t="str">
        <f>'Д1'!H13</f>
        <v>1-2</v>
      </c>
      <c r="I13" s="79"/>
      <c r="J13" s="78" t="str">
        <f>'Д1'!J13</f>
        <v>2-1</v>
      </c>
      <c r="K13" s="78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18 тур. 19.02. </v>
      </c>
      <c r="B15" s="42" t="str">
        <f>'Д1'!B15</f>
        <v>ПСЖ</v>
      </c>
      <c r="C15" s="42" t="str">
        <f>'Д1'!C15</f>
        <v>Гур</v>
      </c>
      <c r="D15" s="43" t="str">
        <f>'Д1'!D15</f>
        <v>Куб</v>
      </c>
      <c r="E15" s="43" t="str">
        <f>'Д1'!E15</f>
        <v>Фио</v>
      </c>
      <c r="F15" s="42" t="str">
        <f>'Д1'!F15</f>
        <v>Деп</v>
      </c>
      <c r="G15" s="42" t="str">
        <f>'Д1'!G15</f>
        <v>Мил</v>
      </c>
      <c r="H15" s="43" t="str">
        <f>'Д1'!H15</f>
        <v>Лац</v>
      </c>
      <c r="I15" s="43" t="str">
        <f>'Д1'!I15</f>
        <v>Зен</v>
      </c>
      <c r="J15" s="42" t="str">
        <f>'Д1'!J15</f>
        <v>Мар</v>
      </c>
      <c r="K15" s="42" t="str">
        <f>'Д1'!K15</f>
        <v>Нью</v>
      </c>
      <c r="L15" s="64" t="str">
        <f>'Д1'!L15</f>
        <v>Рез</v>
      </c>
    </row>
    <row r="16" spans="1:12" ht="12.75">
      <c r="A16" s="9" t="str">
        <f>'Д1'!A16</f>
        <v>1. Реал СС - Вильяреал </v>
      </c>
      <c r="B16" s="10" t="str">
        <f>'Д1'!B16</f>
        <v>Х</v>
      </c>
      <c r="C16" s="10">
        <f>'Д1'!C16</f>
        <v>1</v>
      </c>
      <c r="D16" s="8">
        <f>'Д1'!D16</f>
        <v>1</v>
      </c>
      <c r="E16" s="8">
        <f>'Д1'!E16</f>
        <v>1</v>
      </c>
      <c r="F16" s="10">
        <f>'Д1'!F16</f>
        <v>1</v>
      </c>
      <c r="G16" s="10">
        <f>'Д1'!G16</f>
        <v>1</v>
      </c>
      <c r="H16" s="8">
        <f>'Д1'!H16</f>
        <v>1</v>
      </c>
      <c r="I16" s="8">
        <f>'Д1'!I16</f>
        <v>1</v>
      </c>
      <c r="J16" s="10">
        <f>'Д1'!J16</f>
        <v>1</v>
      </c>
      <c r="K16" s="10">
        <f>'Д1'!K16</f>
        <v>1</v>
      </c>
      <c r="L16" s="65">
        <f>'Д1'!L16</f>
        <v>2</v>
      </c>
    </row>
    <row r="17" spans="1:12" ht="12.75">
      <c r="A17" s="9" t="str">
        <f>'Д1'!A17</f>
        <v>2. Болонья - Интер </v>
      </c>
      <c r="B17" s="10">
        <f>'Д1'!B17</f>
        <v>2</v>
      </c>
      <c r="C17" s="10">
        <f>'Д1'!C17</f>
        <v>2</v>
      </c>
      <c r="D17" s="8">
        <f>'Д1'!D17</f>
        <v>2</v>
      </c>
      <c r="E17" s="8">
        <f>'Д1'!E17</f>
        <v>2</v>
      </c>
      <c r="F17" s="10">
        <f>'Д1'!F17</f>
        <v>2</v>
      </c>
      <c r="G17" s="10">
        <f>'Д1'!G17</f>
        <v>2</v>
      </c>
      <c r="H17" s="8">
        <f>'Д1'!H17</f>
        <v>2</v>
      </c>
      <c r="I17" s="8">
        <f>'Д1'!I17</f>
        <v>2</v>
      </c>
      <c r="J17" s="10">
        <f>'Д1'!J17</f>
        <v>2</v>
      </c>
      <c r="K17" s="10">
        <f>'Д1'!K17</f>
        <v>2</v>
      </c>
      <c r="L17" s="65">
        <f>'Д1'!L17</f>
        <v>2</v>
      </c>
    </row>
    <row r="18" spans="1:12" ht="12.75">
      <c r="A18" s="9" t="str">
        <f>'Д1'!A18</f>
        <v>3. Пескара - Дженоа </v>
      </c>
      <c r="B18" s="10">
        <f>'Д1'!B18</f>
        <v>2</v>
      </c>
      <c r="C18" s="10">
        <f>'Д1'!C18</f>
        <v>2</v>
      </c>
      <c r="D18" s="8">
        <f>'Д1'!D18</f>
        <v>2</v>
      </c>
      <c r="E18" s="8">
        <f>'Д1'!E18</f>
        <v>2</v>
      </c>
      <c r="F18" s="10">
        <f>'Д1'!F18</f>
        <v>2</v>
      </c>
      <c r="G18" s="10">
        <f>'Д1'!G18</f>
        <v>2</v>
      </c>
      <c r="H18" s="8">
        <f>'Д1'!H18</f>
        <v>2</v>
      </c>
      <c r="I18" s="8" t="str">
        <f>'Д1'!I18</f>
        <v>Х</v>
      </c>
      <c r="J18" s="10">
        <f>'Д1'!J18</f>
        <v>2</v>
      </c>
      <c r="K18" s="10" t="str">
        <f>'Д1'!K18</f>
        <v>Х</v>
      </c>
      <c r="L18" s="65">
        <f>'Д1'!L18</f>
        <v>1</v>
      </c>
    </row>
    <row r="19" spans="1:12" ht="12.75">
      <c r="A19" s="9" t="str">
        <f>'Д1'!A19</f>
        <v>4. Удинезе - Сассуоло </v>
      </c>
      <c r="B19" s="10">
        <f>'Д1'!B19</f>
        <v>1</v>
      </c>
      <c r="C19" s="10">
        <f>'Д1'!C19</f>
        <v>1</v>
      </c>
      <c r="D19" s="8">
        <f>'Д1'!D19</f>
        <v>1</v>
      </c>
      <c r="E19" s="8">
        <f>'Д1'!E19</f>
        <v>1</v>
      </c>
      <c r="F19" s="10" t="str">
        <f>'Д1'!F19</f>
        <v>1Х</v>
      </c>
      <c r="G19" s="10">
        <f>'Д1'!G19</f>
        <v>1</v>
      </c>
      <c r="H19" s="8">
        <f>'Д1'!H19</f>
        <v>1</v>
      </c>
      <c r="I19" s="8">
        <f>'Д1'!I19</f>
        <v>1</v>
      </c>
      <c r="J19" s="10">
        <f>'Д1'!J19</f>
        <v>1</v>
      </c>
      <c r="K19" s="10">
        <f>'Д1'!K19</f>
        <v>1</v>
      </c>
      <c r="L19" s="65">
        <f>'Д1'!L19</f>
        <v>2</v>
      </c>
    </row>
    <row r="20" spans="1:12" ht="12.75">
      <c r="A20" s="9" t="str">
        <f>'Д1'!A20</f>
        <v>5. Бордо - Генгам </v>
      </c>
      <c r="B20" s="10">
        <f>'Д1'!B20</f>
        <v>1</v>
      </c>
      <c r="C20" s="10">
        <f>'Д1'!C20</f>
        <v>1</v>
      </c>
      <c r="D20" s="8">
        <f>'Д1'!D20</f>
        <v>1</v>
      </c>
      <c r="E20" s="8">
        <f>'Д1'!E20</f>
        <v>1</v>
      </c>
      <c r="F20" s="10">
        <f>'Д1'!F20</f>
        <v>1</v>
      </c>
      <c r="G20" s="10">
        <f>'Д1'!G20</f>
        <v>1</v>
      </c>
      <c r="H20" s="8">
        <f>'Д1'!H20</f>
        <v>1</v>
      </c>
      <c r="I20" s="8">
        <f>'Д1'!I20</f>
        <v>1</v>
      </c>
      <c r="J20" s="10">
        <f>'Д1'!J20</f>
        <v>1</v>
      </c>
      <c r="K20" s="10">
        <f>'Д1'!K20</f>
        <v>1</v>
      </c>
      <c r="L20" s="65">
        <f>'Д1'!L20</f>
        <v>1</v>
      </c>
    </row>
    <row r="21" spans="1:12" ht="12.75">
      <c r="A21" s="9" t="str">
        <f>'Д1'!A21</f>
        <v>6. Боруссия М - Лейпциг </v>
      </c>
      <c r="B21" s="10">
        <f>'Д1'!B21</f>
        <v>1</v>
      </c>
      <c r="C21" s="10">
        <f>'Д1'!C21</f>
        <v>1</v>
      </c>
      <c r="D21" s="8">
        <f>'Д1'!D21</f>
        <v>1</v>
      </c>
      <c r="E21" s="8">
        <f>'Д1'!E21</f>
        <v>1</v>
      </c>
      <c r="F21" s="10">
        <f>'Д1'!F21</f>
        <v>1</v>
      </c>
      <c r="G21" s="10">
        <f>'Д1'!G21</f>
        <v>1</v>
      </c>
      <c r="H21" s="8">
        <f>'Д1'!H21</f>
        <v>2</v>
      </c>
      <c r="I21" s="8">
        <f>'Д1'!I21</f>
        <v>1</v>
      </c>
      <c r="J21" s="10">
        <f>'Д1'!J21</f>
        <v>12</v>
      </c>
      <c r="K21" s="10">
        <f>'Д1'!K21</f>
        <v>1</v>
      </c>
      <c r="L21" s="65">
        <f>'Д1'!L21</f>
        <v>2</v>
      </c>
    </row>
    <row r="22" spans="1:12" ht="12.75">
      <c r="A22" s="9" t="str">
        <f>'Д1'!A22</f>
        <v>7. Валенсия - Атлетик </v>
      </c>
      <c r="B22" s="10" t="str">
        <f>'Д1'!B22</f>
        <v>Х</v>
      </c>
      <c r="C22" s="10">
        <f>'Д1'!C22</f>
        <v>1</v>
      </c>
      <c r="D22" s="8">
        <f>'Д1'!D22</f>
        <v>1</v>
      </c>
      <c r="E22" s="8" t="str">
        <f>'Д1'!E22</f>
        <v>Х</v>
      </c>
      <c r="F22" s="10">
        <f>'Д1'!F22</f>
        <v>2</v>
      </c>
      <c r="G22" s="10">
        <f>'Д1'!G22</f>
        <v>1</v>
      </c>
      <c r="H22" s="8">
        <f>'Д1'!H22</f>
        <v>1</v>
      </c>
      <c r="I22" s="8" t="str">
        <f>'Д1'!I22</f>
        <v>Х</v>
      </c>
      <c r="J22" s="10">
        <f>'Д1'!J22</f>
        <v>1</v>
      </c>
      <c r="K22" s="10">
        <f>'Д1'!K22</f>
        <v>1</v>
      </c>
      <c r="L22" s="65">
        <f>'Д1'!L22</f>
        <v>1</v>
      </c>
    </row>
    <row r="23" spans="1:12" ht="12.75">
      <c r="A23" s="9" t="str">
        <f>'Д1'!A23</f>
        <v>8. Монпелье - Сент-Этьенн </v>
      </c>
      <c r="B23" s="10">
        <f>'Д1'!B23</f>
        <v>2</v>
      </c>
      <c r="C23" s="10">
        <f>'Д1'!C23</f>
        <v>1</v>
      </c>
      <c r="D23" s="8">
        <f>'Д1'!D23</f>
        <v>1</v>
      </c>
      <c r="E23" s="8" t="str">
        <f>'Д1'!E23</f>
        <v>Х</v>
      </c>
      <c r="F23" s="10">
        <f>'Д1'!F23</f>
        <v>1</v>
      </c>
      <c r="G23" s="10">
        <f>'Д1'!G23</f>
        <v>2</v>
      </c>
      <c r="H23" s="8" t="str">
        <f>'Д1'!H23</f>
        <v>Х</v>
      </c>
      <c r="I23" s="8">
        <f>'Д1'!I23</f>
        <v>2</v>
      </c>
      <c r="J23" s="10" t="str">
        <f>'Д1'!J23</f>
        <v>Х</v>
      </c>
      <c r="K23" s="10">
        <f>'Д1'!K23</f>
        <v>1</v>
      </c>
      <c r="L23" s="65">
        <f>'Д1'!L23</f>
        <v>1</v>
      </c>
    </row>
    <row r="24" spans="1:12" ht="12.75">
      <c r="A24" s="9" t="str">
        <f>'Д1'!A24</f>
        <v>9. Кёльн - Шальке </v>
      </c>
      <c r="B24" s="10" t="str">
        <f>'Д1'!B24</f>
        <v>1Х</v>
      </c>
      <c r="C24" s="10">
        <f>'Д1'!C24</f>
        <v>1</v>
      </c>
      <c r="D24" s="8" t="str">
        <f>'Д1'!D24</f>
        <v>1Х</v>
      </c>
      <c r="E24" s="8" t="str">
        <f>'Д1'!E24</f>
        <v>Х</v>
      </c>
      <c r="F24" s="10" t="str">
        <f>'Д1'!F24</f>
        <v>Х</v>
      </c>
      <c r="G24" s="10" t="str">
        <f>'Д1'!G24</f>
        <v>Х</v>
      </c>
      <c r="H24" s="8" t="str">
        <f>'Д1'!H24</f>
        <v>1Х</v>
      </c>
      <c r="I24" s="8">
        <f>'Д1'!I24</f>
        <v>1</v>
      </c>
      <c r="J24" s="10">
        <f>'Д1'!J24</f>
        <v>1</v>
      </c>
      <c r="K24" s="10">
        <f>'Д1'!K24</f>
        <v>1</v>
      </c>
      <c r="L24" s="66" t="str">
        <f>'Д1'!L24</f>
        <v>Х</v>
      </c>
    </row>
    <row r="25" spans="1:12" ht="12.75">
      <c r="A25" s="9" t="str">
        <f>'Д1'!A25</f>
        <v>10. Милан - Фиорентина </v>
      </c>
      <c r="B25" s="10">
        <f>'Д1'!B25</f>
        <v>1</v>
      </c>
      <c r="C25" s="10">
        <f>'Д1'!C25</f>
        <v>1</v>
      </c>
      <c r="D25" s="8">
        <f>'Д1'!D25</f>
        <v>1</v>
      </c>
      <c r="E25" s="8" t="str">
        <f>'Д1'!E25</f>
        <v>Х</v>
      </c>
      <c r="F25" s="10">
        <f>'Д1'!F25</f>
        <v>1</v>
      </c>
      <c r="G25" s="10">
        <f>'Д1'!G25</f>
        <v>1</v>
      </c>
      <c r="H25" s="8">
        <f>'Д1'!H25</f>
        <v>1</v>
      </c>
      <c r="I25" s="8">
        <f>'Д1'!I25</f>
        <v>1</v>
      </c>
      <c r="J25" s="10">
        <f>'Д1'!J25</f>
        <v>1</v>
      </c>
      <c r="K25" s="38">
        <f>'Д1'!K25</f>
        <v>1</v>
      </c>
      <c r="L25" s="65">
        <f>'Д1'!L25</f>
        <v>1</v>
      </c>
    </row>
    <row r="26" spans="1:12" ht="12.75">
      <c r="A26" s="41" t="str">
        <f>'Д1'!A26</f>
        <v>Угадано </v>
      </c>
      <c r="B26" s="42">
        <f>'Д1'!B26</f>
        <v>4</v>
      </c>
      <c r="C26" s="42">
        <f>'Д1'!C26</f>
        <v>5</v>
      </c>
      <c r="D26" s="43">
        <f>'Д1'!D26</f>
        <v>6</v>
      </c>
      <c r="E26" s="43">
        <f>'Д1'!E26</f>
        <v>3</v>
      </c>
      <c r="F26" s="42">
        <f>'Д1'!F26</f>
        <v>5</v>
      </c>
      <c r="G26" s="42">
        <f>'Д1'!G26</f>
        <v>5</v>
      </c>
      <c r="H26" s="43">
        <f>'Д1'!H26</f>
        <v>6</v>
      </c>
      <c r="I26" s="43">
        <f>'Д1'!I26</f>
        <v>3</v>
      </c>
      <c r="J26" s="44">
        <f>'Д1'!J26</f>
        <v>5</v>
      </c>
      <c r="K26" s="42">
        <f>'Д1'!K26</f>
        <v>5</v>
      </c>
      <c r="L26" s="24"/>
    </row>
    <row r="27" spans="1:12" ht="12.75">
      <c r="A27" s="41" t="str">
        <f>'Д1'!A27</f>
        <v>Счёт</v>
      </c>
      <c r="B27" s="80" t="str">
        <f>'Д1'!B27</f>
        <v>1-2</v>
      </c>
      <c r="C27" s="83"/>
      <c r="D27" s="84" t="str">
        <f>'Д1'!D27</f>
        <v>3-0</v>
      </c>
      <c r="E27" s="85"/>
      <c r="F27" s="80" t="str">
        <f>'Д1'!F27</f>
        <v>1-1</v>
      </c>
      <c r="G27" s="83"/>
      <c r="H27" s="84" t="str">
        <f>'Д1'!H27</f>
        <v>3-0</v>
      </c>
      <c r="I27" s="85"/>
      <c r="J27" s="80" t="str">
        <f>'Д1'!J27</f>
        <v>1-1</v>
      </c>
      <c r="K27" s="81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17 тур. 18.02. </v>
      </c>
      <c r="B29" s="42" t="str">
        <f>'Д2'!B1</f>
        <v>М.Ю</v>
      </c>
      <c r="C29" s="42" t="str">
        <f>'Д2'!C1</f>
        <v>Аяк</v>
      </c>
      <c r="D29" s="43" t="str">
        <f>'Д2'!D1</f>
        <v>Арс</v>
      </c>
      <c r="E29" s="43" t="str">
        <f>'Д2'!E1</f>
        <v>Г.Р</v>
      </c>
      <c r="F29" s="42" t="str">
        <f>'Д2'!F1</f>
        <v>Дин</v>
      </c>
      <c r="G29" s="42" t="str">
        <f>'Д2'!G1</f>
        <v>Чер</v>
      </c>
      <c r="H29" s="43" t="str">
        <f>'Д2'!H1</f>
        <v>Гел</v>
      </c>
      <c r="I29" s="43" t="str">
        <f>'Д2'!I1</f>
        <v>Бал</v>
      </c>
      <c r="J29" s="42" t="str">
        <f>'Д2'!J1</f>
        <v>Атл</v>
      </c>
      <c r="K29" s="42" t="str">
        <f>'Д2'!K1</f>
        <v>Бор</v>
      </c>
      <c r="L29" s="64" t="str">
        <f>'Д2'!L1</f>
        <v>Рез</v>
      </c>
    </row>
    <row r="30" spans="1:12" ht="12.75">
      <c r="A30" s="50" t="str">
        <f>'Д2'!A2</f>
        <v>1. Айнтрахт - Ингольштадт </v>
      </c>
      <c r="B30" s="46">
        <f>'Д2'!B2</f>
        <v>1</v>
      </c>
      <c r="C30" s="46">
        <f>'Д2'!C2</f>
        <v>1</v>
      </c>
      <c r="D30" s="47">
        <f>'Д2'!D2</f>
        <v>1</v>
      </c>
      <c r="E30" s="47">
        <f>'Д2'!E2</f>
        <v>2</v>
      </c>
      <c r="F30" s="46">
        <f>'Д2'!F2</f>
        <v>1</v>
      </c>
      <c r="G30" s="46">
        <f>'Д2'!G2</f>
        <v>1</v>
      </c>
      <c r="H30" s="47">
        <f>'Д2'!H2</f>
        <v>1</v>
      </c>
      <c r="I30" s="47">
        <f>'Д2'!I2</f>
        <v>1</v>
      </c>
      <c r="J30" s="46">
        <f>'Д2'!J2</f>
        <v>1</v>
      </c>
      <c r="K30" s="46">
        <f>'Д2'!K2</f>
        <v>1</v>
      </c>
      <c r="L30" s="67">
        <f>'Д2'!L2</f>
        <v>2</v>
      </c>
    </row>
    <row r="31" spans="1:12" ht="12.75">
      <c r="A31" s="50" t="str">
        <f>'Д2'!A3</f>
        <v>2. Майнц - Вердер </v>
      </c>
      <c r="B31" s="46">
        <f>'Д2'!B3</f>
        <v>1</v>
      </c>
      <c r="C31" s="46">
        <f>'Д2'!C3</f>
        <v>1</v>
      </c>
      <c r="D31" s="47">
        <f>'Д2'!D3</f>
        <v>1</v>
      </c>
      <c r="E31" s="47">
        <f>'Д2'!E3</f>
        <v>1</v>
      </c>
      <c r="F31" s="46">
        <f>'Д2'!F3</f>
        <v>1</v>
      </c>
      <c r="G31" s="46">
        <f>'Д2'!G3</f>
        <v>1</v>
      </c>
      <c r="H31" s="47">
        <f>'Д2'!H3</f>
        <v>21</v>
      </c>
      <c r="I31" s="47">
        <f>'Д2'!I3</f>
        <v>1</v>
      </c>
      <c r="J31" s="46">
        <f>'Д2'!J3</f>
        <v>1</v>
      </c>
      <c r="K31" s="46">
        <f>'Д2'!K3</f>
        <v>1</v>
      </c>
      <c r="L31" s="67">
        <f>'Д2'!L3</f>
        <v>2</v>
      </c>
    </row>
    <row r="32" spans="1:12" ht="12.75">
      <c r="A32" s="50" t="str">
        <f>'Д2'!A4</f>
        <v>3. Марсель - Ренн </v>
      </c>
      <c r="B32" s="46">
        <f>'Д2'!B4</f>
        <v>1</v>
      </c>
      <c r="C32" s="46">
        <f>'Д2'!C4</f>
        <v>1</v>
      </c>
      <c r="D32" s="47" t="str">
        <f>'Д2'!D4</f>
        <v>Х</v>
      </c>
      <c r="E32" s="47">
        <f>'Д2'!E4</f>
        <v>1</v>
      </c>
      <c r="F32" s="46">
        <f>'Д2'!F4</f>
        <v>1</v>
      </c>
      <c r="G32" s="46">
        <f>'Д2'!G4</f>
        <v>1</v>
      </c>
      <c r="H32" s="47">
        <f>'Д2'!H4</f>
        <v>1</v>
      </c>
      <c r="I32" s="47">
        <f>'Д2'!I4</f>
        <v>1</v>
      </c>
      <c r="J32" s="46">
        <f>'Д2'!J4</f>
        <v>1</v>
      </c>
      <c r="K32" s="46">
        <f>'Д2'!K4</f>
        <v>1</v>
      </c>
      <c r="L32" s="67">
        <f>'Д2'!L4</f>
        <v>1</v>
      </c>
    </row>
    <row r="33" spans="1:12" ht="12.75">
      <c r="A33" s="50" t="str">
        <f>'Д2'!A5</f>
        <v>4. Гамбург - Фрайбург </v>
      </c>
      <c r="B33" s="46" t="str">
        <f>'Д2'!B5</f>
        <v>1Х</v>
      </c>
      <c r="C33" s="46">
        <f>'Д2'!C5</f>
        <v>1</v>
      </c>
      <c r="D33" s="47">
        <f>'Д2'!D5</f>
        <v>1</v>
      </c>
      <c r="E33" s="47">
        <f>'Д2'!E5</f>
        <v>1</v>
      </c>
      <c r="F33" s="46">
        <f>'Д2'!F5</f>
        <v>1</v>
      </c>
      <c r="G33" s="46">
        <f>'Д2'!G5</f>
        <v>1</v>
      </c>
      <c r="H33" s="47">
        <f>'Д2'!H5</f>
        <v>1</v>
      </c>
      <c r="I33" s="47">
        <f>'Д2'!I5</f>
        <v>1</v>
      </c>
      <c r="J33" s="46">
        <f>'Д2'!J5</f>
        <v>12</v>
      </c>
      <c r="K33" s="46">
        <f>'Д2'!K5</f>
        <v>1</v>
      </c>
      <c r="L33" s="67" t="str">
        <f>'Д2'!L5</f>
        <v>Х</v>
      </c>
    </row>
    <row r="34" spans="1:16" ht="12.75">
      <c r="A34" s="50" t="str">
        <f>'Д2'!A6</f>
        <v>5. Депортиво - Алавес </v>
      </c>
      <c r="B34" s="46">
        <f>'Д2'!B6</f>
        <v>1</v>
      </c>
      <c r="C34" s="46">
        <f>'Д2'!C6</f>
        <v>1</v>
      </c>
      <c r="D34" s="47" t="str">
        <f>'Д2'!D6</f>
        <v>Х</v>
      </c>
      <c r="E34" s="47">
        <f>'Д2'!E6</f>
        <v>1</v>
      </c>
      <c r="F34" s="46">
        <f>'Д2'!F6</f>
        <v>1</v>
      </c>
      <c r="G34" s="46">
        <f>'Д2'!G6</f>
        <v>1</v>
      </c>
      <c r="H34" s="47">
        <f>'Д2'!H6</f>
        <v>1</v>
      </c>
      <c r="I34" s="47">
        <f>'Д2'!I6</f>
        <v>1</v>
      </c>
      <c r="J34" s="46" t="str">
        <f>'Д2'!J6</f>
        <v>Х</v>
      </c>
      <c r="K34" s="46">
        <f>'Д2'!K6</f>
        <v>1</v>
      </c>
      <c r="L34" s="67">
        <f>'Д2'!L6</f>
        <v>2</v>
      </c>
      <c r="P34" s="6"/>
    </row>
    <row r="35" spans="1:12" ht="12.75">
      <c r="A35" s="50" t="str">
        <f>'Д2'!A7</f>
        <v>6. Анже - Нанси </v>
      </c>
      <c r="B35" s="46">
        <f>'Д2'!B7</f>
        <v>1</v>
      </c>
      <c r="C35" s="46">
        <f>'Д2'!C7</f>
        <v>1</v>
      </c>
      <c r="D35" s="47">
        <f>'Д2'!D7</f>
        <v>1</v>
      </c>
      <c r="E35" s="47" t="str">
        <f>'Д2'!E7</f>
        <v>Х</v>
      </c>
      <c r="F35" s="46">
        <f>'Д2'!F7</f>
        <v>1</v>
      </c>
      <c r="G35" s="46">
        <f>'Д2'!G7</f>
        <v>1</v>
      </c>
      <c r="H35" s="47">
        <f>'Д2'!H7</f>
        <v>1</v>
      </c>
      <c r="I35" s="47">
        <f>'Д2'!I7</f>
        <v>1</v>
      </c>
      <c r="J35" s="46">
        <f>'Д2'!J7</f>
        <v>1</v>
      </c>
      <c r="K35" s="46" t="str">
        <f>'Д2'!K7</f>
        <v>Х</v>
      </c>
      <c r="L35" s="67">
        <f>'Д2'!L7</f>
        <v>1</v>
      </c>
    </row>
    <row r="36" spans="1:12" ht="12.75">
      <c r="A36" s="50" t="str">
        <f>'Д2'!A8</f>
        <v>7. Кан - Лилль </v>
      </c>
      <c r="B36" s="46">
        <f>'Д2'!B8</f>
        <v>2</v>
      </c>
      <c r="C36" s="46" t="str">
        <f>'Д2'!C8</f>
        <v>Х</v>
      </c>
      <c r="D36" s="47">
        <f>'Д2'!D8</f>
        <v>1</v>
      </c>
      <c r="E36" s="47" t="str">
        <f>'Д2'!E8</f>
        <v>Х</v>
      </c>
      <c r="F36" s="46">
        <f>'Д2'!F8</f>
        <v>12</v>
      </c>
      <c r="G36" s="46">
        <f>'Д2'!G8</f>
        <v>2</v>
      </c>
      <c r="H36" s="47">
        <f>'Д2'!H8</f>
        <v>2</v>
      </c>
      <c r="I36" s="47">
        <f>'Д2'!I8</f>
        <v>2</v>
      </c>
      <c r="J36" s="46">
        <f>'Д2'!J8</f>
        <v>1</v>
      </c>
      <c r="K36" s="46" t="str">
        <f>'Д2'!K8</f>
        <v>Х</v>
      </c>
      <c r="L36" s="67">
        <f>'Д2'!L8</f>
        <v>2</v>
      </c>
    </row>
    <row r="37" spans="1:12" ht="12.75">
      <c r="A37" s="50" t="str">
        <f>'Д2'!A9</f>
        <v>8. Лорьян - Ницца </v>
      </c>
      <c r="B37" s="46">
        <f>'Д2'!B9</f>
        <v>2</v>
      </c>
      <c r="C37" s="46" t="str">
        <f>'Д2'!C9</f>
        <v>Х</v>
      </c>
      <c r="D37" s="47" t="str">
        <f>'Д2'!D9</f>
        <v>1Х</v>
      </c>
      <c r="E37" s="47">
        <f>'Д2'!E9</f>
        <v>2</v>
      </c>
      <c r="F37" s="46">
        <f>'Д2'!F9</f>
        <v>2</v>
      </c>
      <c r="G37" s="46">
        <f>'Д2'!G9</f>
        <v>2</v>
      </c>
      <c r="H37" s="47">
        <f>'Д2'!H9</f>
        <v>1</v>
      </c>
      <c r="I37" s="47">
        <f>'Д2'!I9</f>
        <v>2</v>
      </c>
      <c r="J37" s="46">
        <f>'Д2'!J9</f>
        <v>2</v>
      </c>
      <c r="K37" s="46">
        <f>'Д2'!K9</f>
        <v>2</v>
      </c>
      <c r="L37" s="68">
        <f>'Д2'!L9</f>
        <v>2</v>
      </c>
    </row>
    <row r="38" spans="1:12" ht="12.75">
      <c r="A38" s="50" t="str">
        <f>'Д2'!A10</f>
        <v>9. Метц - Нант </v>
      </c>
      <c r="B38" s="46">
        <f>'Д2'!B10</f>
        <v>1</v>
      </c>
      <c r="C38" s="46">
        <f>'Д2'!C10</f>
        <v>1</v>
      </c>
      <c r="D38" s="47">
        <f>'Д2'!D10</f>
        <v>1</v>
      </c>
      <c r="E38" s="47">
        <f>'Д2'!E10</f>
        <v>1</v>
      </c>
      <c r="F38" s="46">
        <f>'Д2'!F10</f>
        <v>2</v>
      </c>
      <c r="G38" s="46">
        <f>'Д2'!G10</f>
        <v>1</v>
      </c>
      <c r="H38" s="47">
        <f>'Д2'!H10</f>
        <v>1</v>
      </c>
      <c r="I38" s="47">
        <f>'Д2'!I10</f>
        <v>1</v>
      </c>
      <c r="J38" s="46">
        <f>'Д2'!J10</f>
        <v>2</v>
      </c>
      <c r="K38" s="48">
        <f>'Д2'!K10</f>
        <v>1</v>
      </c>
      <c r="L38" s="67" t="str">
        <f>'Д2'!L10</f>
        <v>Х</v>
      </c>
    </row>
    <row r="39" spans="1:12" ht="12.75">
      <c r="A39" s="50" t="str">
        <f>'Д2'!A11</f>
        <v>10. Эмполи - Лацио </v>
      </c>
      <c r="B39" s="46">
        <f>'Д2'!B11</f>
        <v>2</v>
      </c>
      <c r="C39" s="46">
        <f>'Д2'!C11</f>
        <v>2</v>
      </c>
      <c r="D39" s="47">
        <f>'Д2'!D11</f>
        <v>1</v>
      </c>
      <c r="E39" s="47">
        <f>'Д2'!E11</f>
        <v>1</v>
      </c>
      <c r="F39" s="46">
        <f>'Д2'!F11</f>
        <v>2</v>
      </c>
      <c r="G39" s="46">
        <f>'Д2'!G11</f>
        <v>2</v>
      </c>
      <c r="H39" s="47">
        <f>'Д2'!H11</f>
        <v>2</v>
      </c>
      <c r="I39" s="47">
        <f>'Д2'!I11</f>
        <v>2</v>
      </c>
      <c r="J39" s="49">
        <f>'Д2'!J11</f>
        <v>2</v>
      </c>
      <c r="K39" s="46">
        <f>'Д2'!K11</f>
        <v>2</v>
      </c>
      <c r="L39" s="67">
        <f>'Д2'!L11</f>
        <v>2</v>
      </c>
    </row>
    <row r="40" spans="1:12" ht="12.75">
      <c r="A40" s="41" t="str">
        <f>'Д2'!A12</f>
        <v>Угадано </v>
      </c>
      <c r="B40" s="42">
        <f>'Д2'!B12</f>
        <v>6</v>
      </c>
      <c r="C40" s="42">
        <f>'Д2'!C12</f>
        <v>3</v>
      </c>
      <c r="D40" s="43">
        <f>'Д2'!D12</f>
        <v>1</v>
      </c>
      <c r="E40" s="43">
        <f>'Д2'!E12</f>
        <v>3</v>
      </c>
      <c r="F40" s="42">
        <f>'Д2'!F12</f>
        <v>5</v>
      </c>
      <c r="G40" s="42">
        <f>'Д2'!G12</f>
        <v>5</v>
      </c>
      <c r="H40" s="43">
        <f>'Д2'!H12</f>
        <v>5</v>
      </c>
      <c r="I40" s="43">
        <f>'Д2'!I12</f>
        <v>5</v>
      </c>
      <c r="J40" s="42">
        <f>'Д2'!J12</f>
        <v>4</v>
      </c>
      <c r="K40" s="45">
        <f>'Д2'!K12</f>
        <v>3</v>
      </c>
      <c r="L40" s="2"/>
    </row>
    <row r="41" spans="1:12" ht="12.75">
      <c r="A41" s="41" t="str">
        <f>'Д2'!A13</f>
        <v>Счёт</v>
      </c>
      <c r="B41" s="78" t="str">
        <f>'Д2'!B13</f>
        <v>3-0</v>
      </c>
      <c r="C41" s="78"/>
      <c r="D41" s="79" t="str">
        <f>'Д2'!D13</f>
        <v>1-3</v>
      </c>
      <c r="E41" s="79"/>
      <c r="F41" s="78" t="str">
        <f>'Д2'!F13</f>
        <v>0-0</v>
      </c>
      <c r="G41" s="78"/>
      <c r="H41" s="79" t="str">
        <f>'Д2'!H13</f>
        <v>1-1</v>
      </c>
      <c r="I41" s="79"/>
      <c r="J41" s="78" t="str">
        <f>'Д2'!J13</f>
        <v>1-0</v>
      </c>
      <c r="K41" s="82"/>
      <c r="L41" s="1"/>
    </row>
    <row r="43" spans="1:12" ht="12.75">
      <c r="A43" s="43" t="str">
        <f>'Д2'!A15</f>
        <v>Д2. 18 тур. 19.02. </v>
      </c>
      <c r="B43" s="42" t="str">
        <f>'Д2'!B15</f>
        <v>Аяк</v>
      </c>
      <c r="C43" s="42" t="str">
        <f>'Д2'!C15</f>
        <v>Арс</v>
      </c>
      <c r="D43" s="43" t="str">
        <f>'Д2'!D15</f>
        <v>Г.Р</v>
      </c>
      <c r="E43" s="43" t="str">
        <f>'Д2'!E15</f>
        <v>Атл</v>
      </c>
      <c r="F43" s="42" t="str">
        <f>'Д2'!F15</f>
        <v>Чер</v>
      </c>
      <c r="G43" s="42" t="str">
        <f>'Д2'!G15</f>
        <v>М.Ю</v>
      </c>
      <c r="H43" s="43" t="str">
        <f>'Д2'!H15</f>
        <v>Бал</v>
      </c>
      <c r="I43" s="43" t="str">
        <f>'Д2'!I15</f>
        <v>Дин</v>
      </c>
      <c r="J43" s="42" t="str">
        <f>'Д2'!J15</f>
        <v>Бор</v>
      </c>
      <c r="K43" s="42" t="str">
        <f>'Д2'!K15</f>
        <v>Гел</v>
      </c>
      <c r="L43" s="64" t="str">
        <f>'Д2'!L15</f>
        <v>Рез</v>
      </c>
    </row>
    <row r="44" spans="1:12" ht="12.75">
      <c r="A44" s="50" t="str">
        <f>'Д2'!A16</f>
        <v>1. Реал СС - Вильяреал </v>
      </c>
      <c r="B44" s="46">
        <f>'Д2'!B16</f>
        <v>1</v>
      </c>
      <c r="C44" s="46">
        <f>'Д2'!C16</f>
        <v>1</v>
      </c>
      <c r="D44" s="47">
        <f>'Д2'!D16</f>
        <v>2</v>
      </c>
      <c r="E44" s="47">
        <f>'Д2'!E16</f>
        <v>1</v>
      </c>
      <c r="F44" s="46">
        <f>'Д2'!F16</f>
        <v>1</v>
      </c>
      <c r="G44" s="46">
        <f>'Д2'!G16</f>
        <v>1</v>
      </c>
      <c r="H44" s="47">
        <f>'Д2'!H16</f>
        <v>1</v>
      </c>
      <c r="I44" s="47">
        <f>'Д2'!I16</f>
        <v>1</v>
      </c>
      <c r="J44" s="46">
        <f>'Д2'!J16</f>
        <v>1</v>
      </c>
      <c r="K44" s="46">
        <f>'Д2'!K16</f>
        <v>1</v>
      </c>
      <c r="L44" s="67">
        <f>'Д2'!L16</f>
        <v>2</v>
      </c>
    </row>
    <row r="45" spans="1:12" ht="12.75">
      <c r="A45" s="50" t="str">
        <f>'Д2'!A17</f>
        <v>2. Болонья - Интер </v>
      </c>
      <c r="B45" s="46">
        <f>'Д2'!B17</f>
        <v>2</v>
      </c>
      <c r="C45" s="46">
        <f>'Д2'!C17</f>
        <v>2</v>
      </c>
      <c r="D45" s="47">
        <f>'Д2'!D17</f>
        <v>2</v>
      </c>
      <c r="E45" s="47">
        <f>'Д2'!E17</f>
        <v>2</v>
      </c>
      <c r="F45" s="46">
        <f>'Д2'!F17</f>
        <v>2</v>
      </c>
      <c r="G45" s="46">
        <f>'Д2'!G17</f>
        <v>2</v>
      </c>
      <c r="H45" s="47">
        <f>'Д2'!H17</f>
        <v>2</v>
      </c>
      <c r="I45" s="47">
        <f>'Д2'!I17</f>
        <v>2</v>
      </c>
      <c r="J45" s="46">
        <f>'Д2'!J17</f>
        <v>2</v>
      </c>
      <c r="K45" s="46">
        <f>'Д2'!K17</f>
        <v>2</v>
      </c>
      <c r="L45" s="67">
        <f>'Д2'!L17</f>
        <v>2</v>
      </c>
    </row>
    <row r="46" spans="1:12" ht="12.75">
      <c r="A46" s="50" t="str">
        <f>'Д2'!A18</f>
        <v>3. Пескара - Дженоа </v>
      </c>
      <c r="B46" s="46">
        <f>'Д2'!B18</f>
        <v>2</v>
      </c>
      <c r="C46" s="46">
        <f>'Д2'!C18</f>
        <v>1</v>
      </c>
      <c r="D46" s="47" t="str">
        <f>'Д2'!D18</f>
        <v>Х2</v>
      </c>
      <c r="E46" s="47">
        <f>'Д2'!E18</f>
        <v>2</v>
      </c>
      <c r="F46" s="46">
        <f>'Д2'!F18</f>
        <v>2</v>
      </c>
      <c r="G46" s="46">
        <f>'Д2'!G18</f>
        <v>2</v>
      </c>
      <c r="H46" s="47">
        <f>'Д2'!H18</f>
        <v>2</v>
      </c>
      <c r="I46" s="47">
        <f>'Д2'!I18</f>
        <v>2</v>
      </c>
      <c r="J46" s="46">
        <f>'Д2'!J18</f>
        <v>2</v>
      </c>
      <c r="K46" s="46">
        <f>'Д2'!K18</f>
        <v>2</v>
      </c>
      <c r="L46" s="67">
        <f>'Д2'!L18</f>
        <v>1</v>
      </c>
    </row>
    <row r="47" spans="1:12" ht="12.75">
      <c r="A47" s="50" t="str">
        <f>'Д2'!A19</f>
        <v>4. Удинезе - Сассуоло </v>
      </c>
      <c r="B47" s="46">
        <f>'Д2'!B19</f>
        <v>1</v>
      </c>
      <c r="C47" s="46">
        <f>'Д2'!C19</f>
        <v>1</v>
      </c>
      <c r="D47" s="47">
        <f>'Д2'!D19</f>
        <v>1</v>
      </c>
      <c r="E47" s="47">
        <f>'Д2'!E19</f>
        <v>1</v>
      </c>
      <c r="F47" s="46">
        <f>'Д2'!F19</f>
        <v>1</v>
      </c>
      <c r="G47" s="46">
        <f>'Д2'!G19</f>
        <v>1</v>
      </c>
      <c r="H47" s="47">
        <f>'Д2'!H19</f>
        <v>1</v>
      </c>
      <c r="I47" s="47">
        <f>'Д2'!I19</f>
        <v>1</v>
      </c>
      <c r="J47" s="46">
        <f>'Д2'!J19</f>
        <v>1</v>
      </c>
      <c r="K47" s="46">
        <f>'Д2'!K19</f>
        <v>1</v>
      </c>
      <c r="L47" s="67">
        <f>'Д2'!L19</f>
        <v>2</v>
      </c>
    </row>
    <row r="48" spans="1:12" ht="12.75">
      <c r="A48" s="50" t="str">
        <f>'Д2'!A20</f>
        <v>5. Бордо - Генгам </v>
      </c>
      <c r="B48" s="46">
        <f>'Д2'!B20</f>
        <v>1</v>
      </c>
      <c r="C48" s="46">
        <f>'Д2'!C20</f>
        <v>1</v>
      </c>
      <c r="D48" s="47">
        <f>'Д2'!D20</f>
        <v>1</v>
      </c>
      <c r="E48" s="47">
        <f>'Д2'!E20</f>
        <v>1</v>
      </c>
      <c r="F48" s="46">
        <f>'Д2'!F20</f>
        <v>1</v>
      </c>
      <c r="G48" s="46">
        <f>'Д2'!G20</f>
        <v>1</v>
      </c>
      <c r="H48" s="47">
        <f>'Д2'!H20</f>
        <v>1</v>
      </c>
      <c r="I48" s="47">
        <f>'Д2'!I20</f>
        <v>1</v>
      </c>
      <c r="J48" s="46">
        <f>'Д2'!J20</f>
        <v>1</v>
      </c>
      <c r="K48" s="46">
        <f>'Д2'!K20</f>
        <v>1</v>
      </c>
      <c r="L48" s="67">
        <f>'Д2'!L20</f>
        <v>1</v>
      </c>
    </row>
    <row r="49" spans="1:12" ht="12.75">
      <c r="A49" s="50" t="str">
        <f>'Д2'!A21</f>
        <v>6. Боруссия М - Лейпциг </v>
      </c>
      <c r="B49" s="46" t="str">
        <f>'Д2'!B21</f>
        <v>1Х</v>
      </c>
      <c r="C49" s="46">
        <f>'Д2'!C21</f>
        <v>1</v>
      </c>
      <c r="D49" s="47">
        <f>'Д2'!D21</f>
        <v>1</v>
      </c>
      <c r="E49" s="47">
        <f>'Д2'!E21</f>
        <v>1</v>
      </c>
      <c r="F49" s="46">
        <f>'Д2'!F21</f>
        <v>1</v>
      </c>
      <c r="G49" s="46">
        <f>'Д2'!G21</f>
        <v>1</v>
      </c>
      <c r="H49" s="47">
        <f>'Д2'!H21</f>
        <v>12</v>
      </c>
      <c r="I49" s="47">
        <f>'Д2'!I21</f>
        <v>1</v>
      </c>
      <c r="J49" s="46">
        <f>'Д2'!J21</f>
        <v>1</v>
      </c>
      <c r="K49" s="46">
        <f>'Д2'!K21</f>
        <v>1</v>
      </c>
      <c r="L49" s="67">
        <f>'Д2'!L21</f>
        <v>2</v>
      </c>
    </row>
    <row r="50" spans="1:12" ht="12.75">
      <c r="A50" s="50" t="str">
        <f>'Д2'!A22</f>
        <v>7. Валенсия - Атлетик </v>
      </c>
      <c r="B50" s="46" t="str">
        <f>'Д2'!B22</f>
        <v>Х</v>
      </c>
      <c r="C50" s="46">
        <f>'Д2'!C22</f>
        <v>1</v>
      </c>
      <c r="D50" s="47">
        <f>'Д2'!D22</f>
        <v>1</v>
      </c>
      <c r="E50" s="47">
        <f>'Д2'!E22</f>
        <v>2</v>
      </c>
      <c r="F50" s="46">
        <f>'Д2'!F22</f>
        <v>1</v>
      </c>
      <c r="G50" s="46">
        <f>'Д2'!G22</f>
        <v>1</v>
      </c>
      <c r="H50" s="47">
        <f>'Д2'!H22</f>
        <v>1</v>
      </c>
      <c r="I50" s="47">
        <f>'Д2'!I22</f>
        <v>1</v>
      </c>
      <c r="J50" s="46" t="str">
        <f>'Д2'!J22</f>
        <v>2Х</v>
      </c>
      <c r="K50" s="46">
        <f>'Д2'!K22</f>
        <v>1</v>
      </c>
      <c r="L50" s="67">
        <f>'Д2'!L22</f>
        <v>1</v>
      </c>
    </row>
    <row r="51" spans="1:12" ht="12.75">
      <c r="A51" s="50" t="str">
        <f>'Д2'!A23</f>
        <v>8. Монпелье - Сент-Этьенн </v>
      </c>
      <c r="B51" s="46" t="str">
        <f>'Д2'!B23</f>
        <v>Х</v>
      </c>
      <c r="C51" s="46">
        <f>'Д2'!C23</f>
        <v>1</v>
      </c>
      <c r="D51" s="47">
        <f>'Д2'!D23</f>
        <v>2</v>
      </c>
      <c r="E51" s="47">
        <f>'Д2'!E23</f>
        <v>1</v>
      </c>
      <c r="F51" s="46">
        <f>'Д2'!F23</f>
        <v>12</v>
      </c>
      <c r="G51" s="46">
        <f>'Д2'!G23</f>
        <v>1</v>
      </c>
      <c r="H51" s="47">
        <f>'Д2'!H23</f>
        <v>1</v>
      </c>
      <c r="I51" s="47">
        <f>'Д2'!I23</f>
        <v>1</v>
      </c>
      <c r="J51" s="46">
        <f>'Д2'!J23</f>
        <v>2</v>
      </c>
      <c r="K51" s="46">
        <f>'Д2'!K23</f>
        <v>1</v>
      </c>
      <c r="L51" s="67">
        <f>'Д2'!L23</f>
        <v>1</v>
      </c>
    </row>
    <row r="52" spans="1:12" ht="12.75">
      <c r="A52" s="50" t="str">
        <f>'Д2'!A24</f>
        <v>9. Кёльн - Шальке </v>
      </c>
      <c r="B52" s="46">
        <f>'Д2'!B24</f>
        <v>2</v>
      </c>
      <c r="C52" s="46">
        <f>'Д2'!C24</f>
        <v>1</v>
      </c>
      <c r="D52" s="47">
        <f>'Д2'!D24</f>
        <v>1</v>
      </c>
      <c r="E52" s="47">
        <f>'Д2'!E24</f>
        <v>1</v>
      </c>
      <c r="F52" s="46">
        <f>'Д2'!F24</f>
        <v>1</v>
      </c>
      <c r="G52" s="46">
        <f>'Д2'!G24</f>
        <v>1</v>
      </c>
      <c r="H52" s="47">
        <f>'Д2'!H24</f>
        <v>1</v>
      </c>
      <c r="I52" s="47">
        <f>'Д2'!I24</f>
        <v>1</v>
      </c>
      <c r="J52" s="46" t="str">
        <f>'Д2'!J24</f>
        <v>Х</v>
      </c>
      <c r="K52" s="46">
        <f>'Д2'!K24</f>
        <v>2</v>
      </c>
      <c r="L52" s="68" t="str">
        <f>'Д2'!L24</f>
        <v>Х</v>
      </c>
    </row>
    <row r="53" spans="1:12" ht="12.75">
      <c r="A53" s="50" t="str">
        <f>'Д2'!A25</f>
        <v>10. Милан - Фиорентина </v>
      </c>
      <c r="B53" s="46" t="str">
        <f>'Д2'!B25</f>
        <v>Х</v>
      </c>
      <c r="C53" s="46">
        <f>'Д2'!C25</f>
        <v>1</v>
      </c>
      <c r="D53" s="47">
        <f>'Д2'!D25</f>
        <v>1</v>
      </c>
      <c r="E53" s="47" t="str">
        <f>'Д2'!E25</f>
        <v>Х</v>
      </c>
      <c r="F53" s="46">
        <f>'Д2'!F25</f>
        <v>1</v>
      </c>
      <c r="G53" s="46">
        <f>'Д2'!G25</f>
        <v>1</v>
      </c>
      <c r="H53" s="47">
        <f>'Д2'!H25</f>
        <v>1</v>
      </c>
      <c r="I53" s="47">
        <f>'Д2'!I25</f>
        <v>1</v>
      </c>
      <c r="J53" s="46">
        <f>'Д2'!J25</f>
        <v>1</v>
      </c>
      <c r="K53" s="48">
        <f>'Д2'!K25</f>
        <v>2</v>
      </c>
      <c r="L53" s="67">
        <f>'Д2'!L25</f>
        <v>1</v>
      </c>
    </row>
    <row r="54" spans="1:12" ht="12.75">
      <c r="A54" s="41" t="str">
        <f>'Д2'!A26</f>
        <v>Угадано </v>
      </c>
      <c r="B54" s="42">
        <f>'Д2'!B26</f>
        <v>2</v>
      </c>
      <c r="C54" s="42">
        <f>'Д2'!C26</f>
        <v>6</v>
      </c>
      <c r="D54" s="43">
        <f>'Д2'!D26</f>
        <v>5</v>
      </c>
      <c r="E54" s="43">
        <f>'Д2'!E26</f>
        <v>3</v>
      </c>
      <c r="F54" s="42">
        <f>'Д2'!F26</f>
        <v>5</v>
      </c>
      <c r="G54" s="42">
        <f>'Д2'!G26</f>
        <v>5</v>
      </c>
      <c r="H54" s="43">
        <f>'Д2'!H26</f>
        <v>6</v>
      </c>
      <c r="I54" s="43">
        <f>'Д2'!I26</f>
        <v>5</v>
      </c>
      <c r="J54" s="44">
        <f>'Д2'!J26</f>
        <v>4</v>
      </c>
      <c r="K54" s="42">
        <f>'Д2'!K26</f>
        <v>4</v>
      </c>
      <c r="L54" s="2"/>
    </row>
    <row r="55" spans="1:12" ht="12.75">
      <c r="A55" s="41" t="str">
        <f>'Д2'!A27</f>
        <v>Счёт</v>
      </c>
      <c r="B55" s="78" t="str">
        <f>'Д2'!B27</f>
        <v>0-4</v>
      </c>
      <c r="C55" s="78"/>
      <c r="D55" s="79" t="str">
        <f>'Д2'!D27</f>
        <v>3-1</v>
      </c>
      <c r="E55" s="79"/>
      <c r="F55" s="78" t="str">
        <f>'Д2'!F27</f>
        <v>0-0</v>
      </c>
      <c r="G55" s="78"/>
      <c r="H55" s="79" t="str">
        <f>'Д2'!H27</f>
        <v>1-0</v>
      </c>
      <c r="I55" s="79"/>
      <c r="J55" s="78" t="str">
        <f>'Д2'!J27</f>
        <v>2-2</v>
      </c>
      <c r="K55" s="82"/>
      <c r="L55" s="1"/>
    </row>
    <row r="57" spans="1:8" ht="12.75">
      <c r="A57" s="43" t="str">
        <f>'Д3'!A1</f>
        <v>Д3. 17 тур. 18.02. </v>
      </c>
      <c r="B57" s="42" t="str">
        <f>'Д3'!B1</f>
        <v>Бар</v>
      </c>
      <c r="C57" s="42" t="str">
        <f>'Д3'!C1</f>
        <v>Лил</v>
      </c>
      <c r="D57" s="43" t="str">
        <f>'Д3'!D1</f>
        <v>Инт</v>
      </c>
      <c r="E57" s="43" t="str">
        <f>'Д3'!E1</f>
        <v>Лид</v>
      </c>
      <c r="F57" s="42" t="str">
        <f>'Д3'!F1</f>
        <v>Шах</v>
      </c>
      <c r="G57" s="42" t="str">
        <f>'Д3'!G1</f>
        <v>Чит</v>
      </c>
      <c r="H57" s="69" t="str">
        <f>'Д3'!H1</f>
        <v>Рез</v>
      </c>
    </row>
    <row r="58" spans="1:8" ht="12.75">
      <c r="A58" s="50" t="str">
        <f>'Д3'!A2</f>
        <v>1. Айнтрахт - Ингольштадт </v>
      </c>
      <c r="B58" s="46">
        <f>'Д3'!B2</f>
        <v>1</v>
      </c>
      <c r="C58" s="46">
        <f>'Д3'!C2</f>
        <v>1</v>
      </c>
      <c r="D58" s="47">
        <f>'Д3'!D2</f>
        <v>1</v>
      </c>
      <c r="E58" s="47">
        <f>'Д3'!E2</f>
        <v>1</v>
      </c>
      <c r="F58" s="46">
        <f>'Д3'!F2</f>
        <v>1</v>
      </c>
      <c r="G58" s="46">
        <f>'Д3'!G2</f>
        <v>1</v>
      </c>
      <c r="H58" s="65">
        <f>'Д3'!H2</f>
        <v>2</v>
      </c>
    </row>
    <row r="59" spans="1:8" ht="12.75">
      <c r="A59" s="50" t="str">
        <f>'Д3'!A3</f>
        <v>2. Майнц - Вердер </v>
      </c>
      <c r="B59" s="46">
        <f>'Д3'!B3</f>
        <v>1</v>
      </c>
      <c r="C59" s="46">
        <f>'Д3'!C3</f>
        <v>1</v>
      </c>
      <c r="D59" s="47">
        <f>'Д3'!D3</f>
        <v>1</v>
      </c>
      <c r="E59" s="47">
        <f>'Д3'!E3</f>
        <v>1</v>
      </c>
      <c r="F59" s="46">
        <f>'Д3'!F3</f>
        <v>1</v>
      </c>
      <c r="G59" s="46" t="str">
        <f>'Д3'!G3</f>
        <v>Х</v>
      </c>
      <c r="H59" s="65">
        <f>'Д3'!H3</f>
        <v>2</v>
      </c>
    </row>
    <row r="60" spans="1:8" ht="12.75">
      <c r="A60" s="50" t="str">
        <f>'Д3'!A4</f>
        <v>3. Марсель - Ренн </v>
      </c>
      <c r="B60" s="46">
        <f>'Д3'!B4</f>
        <v>1</v>
      </c>
      <c r="C60" s="46">
        <f>'Д3'!C4</f>
        <v>1</v>
      </c>
      <c r="D60" s="47">
        <f>'Д3'!D4</f>
        <v>1</v>
      </c>
      <c r="E60" s="47">
        <f>'Д3'!E4</f>
        <v>1</v>
      </c>
      <c r="F60" s="46">
        <f>'Д3'!F4</f>
        <v>1</v>
      </c>
      <c r="G60" s="46">
        <f>'Д3'!G4</f>
        <v>1</v>
      </c>
      <c r="H60" s="65">
        <f>'Д3'!H4</f>
        <v>1</v>
      </c>
    </row>
    <row r="61" spans="1:8" ht="12.75">
      <c r="A61" s="50" t="str">
        <f>'Д3'!A5</f>
        <v>4. Гамбург - Фрайбург </v>
      </c>
      <c r="B61" s="46">
        <f>'Д3'!B5</f>
        <v>1</v>
      </c>
      <c r="C61" s="46" t="str">
        <f>'Д3'!C5</f>
        <v>Х</v>
      </c>
      <c r="D61" s="47">
        <f>'Д3'!D5</f>
        <v>12</v>
      </c>
      <c r="E61" s="47">
        <f>'Д3'!E5</f>
        <v>2</v>
      </c>
      <c r="F61" s="46">
        <f>'Д3'!F5</f>
        <v>1</v>
      </c>
      <c r="G61" s="46">
        <f>'Д3'!G5</f>
        <v>1</v>
      </c>
      <c r="H61" s="65" t="str">
        <f>'Д3'!H5</f>
        <v>Х</v>
      </c>
    </row>
    <row r="62" spans="1:8" ht="12.75">
      <c r="A62" s="50" t="str">
        <f>'Д3'!A6</f>
        <v>5. Депортиво - Алавес </v>
      </c>
      <c r="B62" s="46">
        <f>'Д3'!B6</f>
        <v>1</v>
      </c>
      <c r="C62" s="46" t="str">
        <f>'Д3'!C6</f>
        <v>Х</v>
      </c>
      <c r="D62" s="47">
        <f>'Д3'!D6</f>
        <v>2</v>
      </c>
      <c r="E62" s="47">
        <f>'Д3'!E6</f>
        <v>2</v>
      </c>
      <c r="F62" s="46">
        <f>'Д3'!F6</f>
        <v>1</v>
      </c>
      <c r="G62" s="46">
        <f>'Д3'!G6</f>
        <v>2</v>
      </c>
      <c r="H62" s="65">
        <f>'Д3'!H6</f>
        <v>2</v>
      </c>
    </row>
    <row r="63" spans="1:8" ht="12.75">
      <c r="A63" s="50" t="str">
        <f>'Д3'!A7</f>
        <v>6. Анже - Нанси </v>
      </c>
      <c r="B63" s="46">
        <f>'Д3'!B7</f>
        <v>1</v>
      </c>
      <c r="C63" s="46" t="str">
        <f>'Д3'!C7</f>
        <v>Х</v>
      </c>
      <c r="D63" s="47">
        <f>'Д3'!D7</f>
        <v>2</v>
      </c>
      <c r="E63" s="47" t="str">
        <f>'Д3'!E7</f>
        <v>Х</v>
      </c>
      <c r="F63" s="46">
        <f>'Д3'!F7</f>
        <v>1</v>
      </c>
      <c r="G63" s="46">
        <f>'Д3'!G7</f>
        <v>1</v>
      </c>
      <c r="H63" s="65">
        <f>'Д3'!H7</f>
        <v>1</v>
      </c>
    </row>
    <row r="64" spans="1:8" ht="12.75">
      <c r="A64" s="50" t="str">
        <f>'Д3'!A8</f>
        <v>7. Кан - Лилль </v>
      </c>
      <c r="B64" s="46">
        <f>'Д3'!B8</f>
        <v>1</v>
      </c>
      <c r="C64" s="46">
        <f>'Д3'!C8</f>
        <v>1</v>
      </c>
      <c r="D64" s="47">
        <f>'Д3'!D8</f>
        <v>1</v>
      </c>
      <c r="E64" s="47" t="str">
        <f>'Д3'!E8</f>
        <v>Х</v>
      </c>
      <c r="F64" s="46" t="str">
        <f>'Д3'!F8</f>
        <v>2Х</v>
      </c>
      <c r="G64" s="46">
        <f>'Д3'!G8</f>
        <v>1</v>
      </c>
      <c r="H64" s="65">
        <f>'Д3'!H8</f>
        <v>2</v>
      </c>
    </row>
    <row r="65" spans="1:8" ht="12.75">
      <c r="A65" s="50" t="str">
        <f>'Д3'!A9</f>
        <v>8. Лорьян - Ницца </v>
      </c>
      <c r="B65" s="46">
        <f>'Д3'!B9</f>
        <v>2</v>
      </c>
      <c r="C65" s="46">
        <f>'Д3'!C9</f>
        <v>2</v>
      </c>
      <c r="D65" s="47">
        <f>'Д3'!D9</f>
        <v>2</v>
      </c>
      <c r="E65" s="47">
        <f>'Д3'!E9</f>
        <v>2</v>
      </c>
      <c r="F65" s="46">
        <f>'Д3'!F9</f>
        <v>2</v>
      </c>
      <c r="G65" s="46" t="str">
        <f>'Д3'!G9</f>
        <v>Х</v>
      </c>
      <c r="H65" s="65">
        <f>'Д3'!H9</f>
        <v>2</v>
      </c>
    </row>
    <row r="66" spans="1:8" ht="12.75">
      <c r="A66" s="50" t="str">
        <f>'Д3'!A10</f>
        <v>9. Метц - Нант </v>
      </c>
      <c r="B66" s="46">
        <f>'Д3'!B10</f>
        <v>1</v>
      </c>
      <c r="C66" s="46" t="str">
        <f>'Д3'!C10</f>
        <v>Х</v>
      </c>
      <c r="D66" s="47">
        <f>'Д3'!D10</f>
        <v>1</v>
      </c>
      <c r="E66" s="47" t="str">
        <f>'Д3'!E10</f>
        <v>Х</v>
      </c>
      <c r="F66" s="46">
        <f>'Д3'!F10</f>
        <v>1</v>
      </c>
      <c r="G66" s="46">
        <f>'Д3'!G10</f>
        <v>2</v>
      </c>
      <c r="H66" s="65" t="str">
        <f>'Д3'!H10</f>
        <v>Х</v>
      </c>
    </row>
    <row r="67" spans="1:8" ht="12.75">
      <c r="A67" s="50" t="str">
        <f>'Д3'!A11</f>
        <v>10. Эмполи - Лацио </v>
      </c>
      <c r="B67" s="46" t="str">
        <f>'Д3'!B11</f>
        <v>2Х</v>
      </c>
      <c r="C67" s="46">
        <f>'Д3'!C11</f>
        <v>2</v>
      </c>
      <c r="D67" s="47">
        <f>'Д3'!D11</f>
        <v>2</v>
      </c>
      <c r="E67" s="47">
        <f>'Д3'!E11</f>
        <v>2</v>
      </c>
      <c r="F67" s="46">
        <f>'Д3'!F11</f>
        <v>2</v>
      </c>
      <c r="G67" s="46" t="str">
        <f>'Д3'!G11</f>
        <v>Х</v>
      </c>
      <c r="H67" s="65">
        <f>'Д3'!H11</f>
        <v>2</v>
      </c>
    </row>
    <row r="68" spans="1:8" ht="12.75">
      <c r="A68" s="41" t="str">
        <f>'Д3'!A12</f>
        <v>Угадано </v>
      </c>
      <c r="B68" s="42">
        <f>'Д3'!B12</f>
        <v>4</v>
      </c>
      <c r="C68" s="42">
        <f>'Д3'!C12</f>
        <v>5</v>
      </c>
      <c r="D68" s="43">
        <f>'Д3'!D12</f>
        <v>4</v>
      </c>
      <c r="E68" s="43">
        <f>'Д3'!E12</f>
        <v>5</v>
      </c>
      <c r="F68" s="42">
        <f>'Д3'!F12</f>
        <v>5</v>
      </c>
      <c r="G68" s="42">
        <f>'Д3'!G12</f>
        <v>3</v>
      </c>
      <c r="H68" s="53"/>
    </row>
    <row r="69" spans="1:8" ht="12.75">
      <c r="A69" s="41" t="str">
        <f>'Д3'!A13</f>
        <v>Счёт</v>
      </c>
      <c r="B69" s="78" t="str">
        <f>'Д3'!B13</f>
        <v>1-2</v>
      </c>
      <c r="C69" s="78"/>
      <c r="D69" s="79" t="str">
        <f>'Д3'!D13</f>
        <v>0-1</v>
      </c>
      <c r="E69" s="79"/>
      <c r="F69" s="78" t="str">
        <f>'Д3'!F13</f>
        <v>3-1</v>
      </c>
      <c r="G69" s="78"/>
      <c r="H69" s="53"/>
    </row>
    <row r="71" spans="1:8" ht="12.75">
      <c r="A71" s="43" t="str">
        <f>'Д3'!A15</f>
        <v>Д3. 18 тур. 19.02. </v>
      </c>
      <c r="B71" s="42" t="str">
        <f>'Д3'!B15</f>
        <v>Лил</v>
      </c>
      <c r="C71" s="42" t="str">
        <f>'Д3'!C15</f>
        <v>Инт</v>
      </c>
      <c r="D71" s="43" t="str">
        <f>'Д3'!D15</f>
        <v>Чит</v>
      </c>
      <c r="E71" s="43" t="str">
        <f>'Д3'!E15</f>
        <v>Бар</v>
      </c>
      <c r="F71" s="42" t="str">
        <f>'Д3'!F15</f>
        <v>Лид</v>
      </c>
      <c r="G71" s="42" t="str">
        <f>'Д3'!G15</f>
        <v>Шах</v>
      </c>
      <c r="H71" s="64" t="str">
        <f>'Д3'!H15</f>
        <v>Рез</v>
      </c>
    </row>
    <row r="72" spans="1:8" ht="12.75">
      <c r="A72" s="50" t="str">
        <f>'Д3'!A16</f>
        <v>1. Реал СС - Вильяреал </v>
      </c>
      <c r="B72" s="46">
        <f>'Д3'!B16</f>
        <v>1</v>
      </c>
      <c r="C72" s="46">
        <f>'Д3'!C16</f>
        <v>1</v>
      </c>
      <c r="D72" s="47">
        <f>'Д3'!D16</f>
        <v>1</v>
      </c>
      <c r="E72" s="47">
        <f>'Д3'!E16</f>
        <v>1</v>
      </c>
      <c r="F72" s="46">
        <f>'Д3'!F16</f>
        <v>1</v>
      </c>
      <c r="G72" s="46">
        <f>'Д3'!G16</f>
        <v>1</v>
      </c>
      <c r="H72" s="67">
        <f>'Д3'!H16</f>
        <v>2</v>
      </c>
    </row>
    <row r="73" spans="1:8" ht="12.75">
      <c r="A73" s="50" t="str">
        <f>'Д3'!A17</f>
        <v>2. Болонья - Интер </v>
      </c>
      <c r="B73" s="46">
        <f>'Д3'!B17</f>
        <v>2</v>
      </c>
      <c r="C73" s="46">
        <f>'Д3'!C17</f>
        <v>2</v>
      </c>
      <c r="D73" s="47" t="str">
        <f>'Д3'!D17</f>
        <v>Х2</v>
      </c>
      <c r="E73" s="47">
        <f>'Д3'!E17</f>
        <v>2</v>
      </c>
      <c r="F73" s="46">
        <f>'Д3'!F17</f>
        <v>2</v>
      </c>
      <c r="G73" s="46">
        <f>'Д3'!G17</f>
        <v>2</v>
      </c>
      <c r="H73" s="67">
        <f>'Д3'!H17</f>
        <v>2</v>
      </c>
    </row>
    <row r="74" spans="1:8" ht="12.75">
      <c r="A74" s="50" t="str">
        <f>'Д3'!A18</f>
        <v>3. Пескара - Дженоа </v>
      </c>
      <c r="B74" s="46">
        <f>'Д3'!B18</f>
        <v>2</v>
      </c>
      <c r="C74" s="46">
        <f>'Д3'!C18</f>
        <v>2</v>
      </c>
      <c r="D74" s="47">
        <f>'Д3'!D18</f>
        <v>1</v>
      </c>
      <c r="E74" s="47">
        <f>'Д3'!E18</f>
        <v>1</v>
      </c>
      <c r="F74" s="46">
        <f>'Д3'!F18</f>
        <v>2</v>
      </c>
      <c r="G74" s="46">
        <f>'Д3'!G18</f>
        <v>2</v>
      </c>
      <c r="H74" s="67">
        <f>'Д3'!H18</f>
        <v>1</v>
      </c>
    </row>
    <row r="75" spans="1:8" ht="12.75">
      <c r="A75" s="50" t="str">
        <f>'Д3'!A19</f>
        <v>4. Удинезе - Сассуоло </v>
      </c>
      <c r="B75" s="46">
        <f>'Д3'!B19</f>
        <v>1</v>
      </c>
      <c r="C75" s="46">
        <f>'Д3'!C19</f>
        <v>1</v>
      </c>
      <c r="D75" s="47">
        <f>'Д3'!D19</f>
        <v>1</v>
      </c>
      <c r="E75" s="47">
        <f>'Д3'!E19</f>
        <v>1</v>
      </c>
      <c r="F75" s="46" t="str">
        <f>'Д3'!F19</f>
        <v>Х</v>
      </c>
      <c r="G75" s="46">
        <f>'Д3'!G19</f>
        <v>1</v>
      </c>
      <c r="H75" s="67">
        <f>'Д3'!H19</f>
        <v>2</v>
      </c>
    </row>
    <row r="76" spans="1:8" ht="12.75">
      <c r="A76" s="50" t="str">
        <f>'Д3'!A20</f>
        <v>5. Бордо - Генгам </v>
      </c>
      <c r="B76" s="46">
        <f>'Д3'!B20</f>
        <v>1</v>
      </c>
      <c r="C76" s="46">
        <f>'Д3'!C20</f>
        <v>1</v>
      </c>
      <c r="D76" s="47">
        <f>'Д3'!D20</f>
        <v>1</v>
      </c>
      <c r="E76" s="47">
        <f>'Д3'!E20</f>
        <v>1</v>
      </c>
      <c r="F76" s="46">
        <f>'Д3'!F20</f>
        <v>1</v>
      </c>
      <c r="G76" s="46">
        <f>'Д3'!G20</f>
        <v>1</v>
      </c>
      <c r="H76" s="67">
        <f>'Д3'!H20</f>
        <v>1</v>
      </c>
    </row>
    <row r="77" spans="1:8" ht="12.75">
      <c r="A77" s="50" t="str">
        <f>'Д3'!A21</f>
        <v>6. Боруссия М - Лейпциг </v>
      </c>
      <c r="B77" s="46">
        <f>'Д3'!B21</f>
        <v>2</v>
      </c>
      <c r="C77" s="46">
        <f>'Д3'!C21</f>
        <v>2</v>
      </c>
      <c r="D77" s="47">
        <f>'Д3'!D21</f>
        <v>1</v>
      </c>
      <c r="E77" s="47">
        <f>'Д3'!E21</f>
        <v>2</v>
      </c>
      <c r="F77" s="46">
        <f>'Д3'!F21</f>
        <v>2</v>
      </c>
      <c r="G77" s="46">
        <f>'Д3'!G21</f>
        <v>1</v>
      </c>
      <c r="H77" s="67">
        <f>'Д3'!H21</f>
        <v>2</v>
      </c>
    </row>
    <row r="78" spans="1:8" ht="12.75">
      <c r="A78" s="50" t="str">
        <f>'Д3'!A22</f>
        <v>7. Валенсия - Атлетик </v>
      </c>
      <c r="B78" s="46" t="str">
        <f>'Д3'!B22</f>
        <v>2Х</v>
      </c>
      <c r="C78" s="46">
        <f>'Д3'!C22</f>
        <v>2</v>
      </c>
      <c r="D78" s="47" t="str">
        <f>'Д3'!D22</f>
        <v>Х</v>
      </c>
      <c r="E78" s="47">
        <f>'Д3'!E22</f>
        <v>1</v>
      </c>
      <c r="F78" s="46">
        <f>'Д3'!F22</f>
        <v>2</v>
      </c>
      <c r="G78" s="46">
        <f>'Д3'!G22</f>
        <v>1</v>
      </c>
      <c r="H78" s="67">
        <f>'Д3'!H22</f>
        <v>1</v>
      </c>
    </row>
    <row r="79" spans="1:8" ht="12.75">
      <c r="A79" s="50" t="str">
        <f>'Д3'!A23</f>
        <v>8. Монпелье - Сент-Этьенн </v>
      </c>
      <c r="B79" s="46" t="str">
        <f>'Д3'!B23</f>
        <v>Х</v>
      </c>
      <c r="C79" s="46">
        <f>'Д3'!C23</f>
        <v>2</v>
      </c>
      <c r="D79" s="47" t="str">
        <f>'Д3'!D23</f>
        <v>Х</v>
      </c>
      <c r="E79" s="47">
        <f>'Д3'!E23</f>
        <v>1</v>
      </c>
      <c r="F79" s="46">
        <f>'Д3'!F23</f>
        <v>2</v>
      </c>
      <c r="G79" s="46">
        <f>'Д3'!G23</f>
        <v>2</v>
      </c>
      <c r="H79" s="67">
        <f>'Д3'!H23</f>
        <v>1</v>
      </c>
    </row>
    <row r="80" spans="1:8" ht="12.75">
      <c r="A80" s="50" t="str">
        <f>'Д3'!A24</f>
        <v>9. Кёльн - Шальке </v>
      </c>
      <c r="B80" s="46">
        <f>'Д3'!B24</f>
        <v>1</v>
      </c>
      <c r="C80" s="46">
        <f>'Д3'!C24</f>
        <v>1</v>
      </c>
      <c r="D80" s="47">
        <f>'Д3'!D24</f>
        <v>1</v>
      </c>
      <c r="E80" s="47">
        <f>'Д3'!E24</f>
        <v>1</v>
      </c>
      <c r="F80" s="46">
        <f>'Д3'!F24</f>
        <v>1</v>
      </c>
      <c r="G80" s="46">
        <f>'Д3'!G24</f>
        <v>2</v>
      </c>
      <c r="H80" s="67" t="str">
        <f>'Д3'!H24</f>
        <v>Х</v>
      </c>
    </row>
    <row r="81" spans="1:8" ht="12.75">
      <c r="A81" s="50" t="str">
        <f>'Д3'!A25</f>
        <v>10. Милан - Фиорентина </v>
      </c>
      <c r="B81" s="46">
        <f>'Д3'!B25</f>
        <v>1</v>
      </c>
      <c r="C81" s="46">
        <f>'Д3'!C25</f>
        <v>1</v>
      </c>
      <c r="D81" s="47">
        <f>'Д3'!D25</f>
        <v>1</v>
      </c>
      <c r="E81" s="47">
        <f>'Д3'!E25</f>
        <v>1</v>
      </c>
      <c r="F81" s="46" t="str">
        <f>'Д3'!F25</f>
        <v>1Х</v>
      </c>
      <c r="G81" s="46">
        <f>'Д3'!G25</f>
        <v>1</v>
      </c>
      <c r="H81" s="67">
        <f>'Д3'!H25</f>
        <v>1</v>
      </c>
    </row>
    <row r="82" spans="1:7" ht="12.75">
      <c r="A82" s="41" t="str">
        <f>'Д3'!A26</f>
        <v>Угадано </v>
      </c>
      <c r="B82" s="42">
        <f>'Д3'!B26</f>
        <v>4</v>
      </c>
      <c r="C82" s="42">
        <f>'Д3'!C26</f>
        <v>4</v>
      </c>
      <c r="D82" s="43">
        <f>'Д3'!D26</f>
        <v>4</v>
      </c>
      <c r="E82" s="43">
        <f>'Д3'!E26</f>
        <v>7</v>
      </c>
      <c r="F82" s="42">
        <f>'Д3'!F26</f>
        <v>4</v>
      </c>
      <c r="G82" s="42">
        <f>'Д3'!G26</f>
        <v>4</v>
      </c>
    </row>
    <row r="83" spans="1:7" ht="12.75">
      <c r="A83" s="41" t="str">
        <f>'Д3'!A27</f>
        <v>Счёт</v>
      </c>
      <c r="B83" s="78" t="str">
        <f>'Д3'!B27</f>
        <v>0-0</v>
      </c>
      <c r="C83" s="78"/>
      <c r="D83" s="79" t="str">
        <f>'Д3'!D27</f>
        <v>0-3</v>
      </c>
      <c r="E83" s="79"/>
      <c r="F83" s="78" t="str">
        <f>'Д3'!F27</f>
        <v>1-1</v>
      </c>
      <c r="G83" s="78"/>
    </row>
    <row r="85" spans="1:4" ht="12.75">
      <c r="A85" s="43" t="str">
        <f>Кубок!A1</f>
        <v>Кубок. Финал. 18-19.02. </v>
      </c>
      <c r="B85" s="42" t="str">
        <f>Кубок!B1</f>
        <v>Мар</v>
      </c>
      <c r="C85" s="42" t="str">
        <f>Кубок!C1</f>
        <v>Нью</v>
      </c>
      <c r="D85" s="64" t="str">
        <f>Кубок!D1</f>
        <v>Рез</v>
      </c>
    </row>
    <row r="86" spans="1:4" ht="12.75">
      <c r="A86" s="50" t="str">
        <f>Кубок!A2</f>
        <v>1. Гамбург - Фрайбург </v>
      </c>
      <c r="B86" s="46">
        <f>Кубок!B2</f>
        <v>1</v>
      </c>
      <c r="C86" s="46">
        <f>Кубок!C2</f>
        <v>1</v>
      </c>
      <c r="D86" s="67" t="str">
        <f>Кубок!D2</f>
        <v>Х</v>
      </c>
    </row>
    <row r="87" spans="1:4" ht="12.75">
      <c r="A87" s="50" t="str">
        <f>Кубок!A3</f>
        <v>2. Депортиво - Алавес </v>
      </c>
      <c r="B87" s="46">
        <f>Кубок!B3</f>
        <v>1</v>
      </c>
      <c r="C87" s="46">
        <f>Кубок!C3</f>
        <v>1</v>
      </c>
      <c r="D87" s="67">
        <f>Кубок!D3</f>
        <v>2</v>
      </c>
    </row>
    <row r="88" spans="1:4" ht="12.75">
      <c r="A88" s="50" t="str">
        <f>Кубок!A4</f>
        <v>3. Кан - Лилль </v>
      </c>
      <c r="B88" s="46">
        <f>Кубок!B4</f>
        <v>1</v>
      </c>
      <c r="C88" s="46">
        <f>Кубок!C4</f>
        <v>1</v>
      </c>
      <c r="D88" s="67">
        <f>Кубок!D4</f>
        <v>2</v>
      </c>
    </row>
    <row r="89" spans="1:4" ht="12.75">
      <c r="A89" s="50" t="str">
        <f>Кубок!A5</f>
        <v>4. Лорьян - Ницца </v>
      </c>
      <c r="B89" s="46" t="str">
        <f>Кубок!B5</f>
        <v>Х</v>
      </c>
      <c r="C89" s="73">
        <f>Кубок!C5</f>
        <v>1</v>
      </c>
      <c r="D89" s="67">
        <f>Кубок!D5</f>
        <v>2</v>
      </c>
    </row>
    <row r="90" spans="1:4" ht="12.75">
      <c r="A90" s="50" t="str">
        <f>Кубок!A6</f>
        <v>5. Метц - Нант </v>
      </c>
      <c r="B90" s="46" t="str">
        <f>Кубок!B6</f>
        <v>Х</v>
      </c>
      <c r="C90" s="46">
        <f>Кубок!C6</f>
        <v>1</v>
      </c>
      <c r="D90" s="67" t="str">
        <f>Кубок!D6</f>
        <v>Х</v>
      </c>
    </row>
    <row r="91" spans="1:4" ht="12.75">
      <c r="A91" s="50" t="str">
        <f>Кубок!A7</f>
        <v>6. Реал СС - Вильяреал </v>
      </c>
      <c r="B91" s="46">
        <f>Кубок!B7</f>
        <v>1</v>
      </c>
      <c r="C91" s="46">
        <f>Кубок!C7</f>
        <v>1</v>
      </c>
      <c r="D91" s="67">
        <f>Кубок!D7</f>
        <v>2</v>
      </c>
    </row>
    <row r="92" spans="1:4" ht="12.75">
      <c r="A92" s="50" t="str">
        <f>Кубок!A8</f>
        <v>7. Боруссия М - Лейпциг </v>
      </c>
      <c r="B92" s="46">
        <f>Кубок!B8</f>
        <v>2</v>
      </c>
      <c r="C92" s="46">
        <f>Кубок!C8</f>
        <v>1</v>
      </c>
      <c r="D92" s="67">
        <f>Кубок!D8</f>
        <v>2</v>
      </c>
    </row>
    <row r="93" spans="1:4" ht="12.75">
      <c r="A93" s="50" t="str">
        <f>Кубок!A9</f>
        <v>8. Валенсия - Атлетик </v>
      </c>
      <c r="B93" s="46">
        <f>Кубок!B9</f>
        <v>1</v>
      </c>
      <c r="C93" s="46">
        <f>Кубок!C9</f>
        <v>1</v>
      </c>
      <c r="D93" s="67">
        <f>Кубок!D9</f>
        <v>1</v>
      </c>
    </row>
    <row r="94" spans="1:4" ht="12.75">
      <c r="A94" s="50" t="str">
        <f>Кубок!A10</f>
        <v>9. Монпелье - Сент-Этьенн </v>
      </c>
      <c r="B94" s="46" t="str">
        <f>Кубок!B10</f>
        <v>Х</v>
      </c>
      <c r="C94" s="46">
        <f>Кубок!C10</f>
        <v>1</v>
      </c>
      <c r="D94" s="67">
        <f>Кубок!D10</f>
        <v>1</v>
      </c>
    </row>
    <row r="95" spans="1:4" ht="12.75">
      <c r="A95" s="50" t="str">
        <f>Кубок!A11</f>
        <v>10. Кёльн - Шальке </v>
      </c>
      <c r="B95" s="46">
        <f>Кубок!B11</f>
        <v>1</v>
      </c>
      <c r="C95" s="46">
        <f>Кубок!C11</f>
        <v>1</v>
      </c>
      <c r="D95" s="67" t="str">
        <f>Кубок!D11</f>
        <v>Х</v>
      </c>
    </row>
    <row r="96" spans="1:4" ht="12.75">
      <c r="A96" s="41" t="str">
        <f>Кубок!A12</f>
        <v>Угадано </v>
      </c>
      <c r="B96" s="42">
        <f>Кубок!B12</f>
        <v>3</v>
      </c>
      <c r="C96" s="42">
        <f>Кубок!C12</f>
        <v>2</v>
      </c>
      <c r="D96" s="2"/>
    </row>
    <row r="97" spans="1:4" ht="12.75">
      <c r="A97" s="41" t="str">
        <f>Кубок!A13</f>
        <v>Счёт</v>
      </c>
      <c r="B97" s="78" t="str">
        <f>Кубок!B13</f>
        <v>2-1</v>
      </c>
      <c r="C97" s="78"/>
      <c r="D97" s="2"/>
    </row>
  </sheetData>
  <mergeCells count="27">
    <mergeCell ref="H27:I27"/>
    <mergeCell ref="J55:K55"/>
    <mergeCell ref="F55:G55"/>
    <mergeCell ref="H55:I55"/>
    <mergeCell ref="B13:C13"/>
    <mergeCell ref="D13:E13"/>
    <mergeCell ref="F13:G13"/>
    <mergeCell ref="H13:I13"/>
    <mergeCell ref="J13:K13"/>
    <mergeCell ref="J27:K27"/>
    <mergeCell ref="B41:C41"/>
    <mergeCell ref="D41:E41"/>
    <mergeCell ref="F41:G41"/>
    <mergeCell ref="H41:I41"/>
    <mergeCell ref="J41:K41"/>
    <mergeCell ref="B27:C27"/>
    <mergeCell ref="D27:E27"/>
    <mergeCell ref="F27:G27"/>
    <mergeCell ref="F83:G83"/>
    <mergeCell ref="B97:C97"/>
    <mergeCell ref="B55:C55"/>
    <mergeCell ref="D55:E55"/>
    <mergeCell ref="B83:C83"/>
    <mergeCell ref="D83:E83"/>
    <mergeCell ref="B69:C69"/>
    <mergeCell ref="D69:E69"/>
    <mergeCell ref="F69:G69"/>
  </mergeCells>
  <printOptions/>
  <pageMargins left="0.75" right="0.75" top="1" bottom="1" header="0.5" footer="0.5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8" sqref="B8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5</v>
      </c>
      <c r="B1" s="56">
        <v>17</v>
      </c>
    </row>
    <row r="2" spans="1:2" ht="12.75">
      <c r="A2" s="52" t="s">
        <v>6</v>
      </c>
      <c r="B2" s="56" t="s">
        <v>8</v>
      </c>
    </row>
    <row r="3" ht="12.75">
      <c r="B3" s="54" t="s">
        <v>9</v>
      </c>
    </row>
    <row r="4" ht="12.75">
      <c r="B4" s="54" t="s">
        <v>10</v>
      </c>
    </row>
    <row r="5" ht="12.75">
      <c r="B5" s="54" t="s">
        <v>11</v>
      </c>
    </row>
    <row r="6" ht="12.75">
      <c r="B6" s="54" t="s">
        <v>12</v>
      </c>
    </row>
    <row r="7" ht="12.75">
      <c r="B7" s="54" t="s">
        <v>69</v>
      </c>
    </row>
    <row r="8" ht="12.75">
      <c r="B8" s="54" t="s">
        <v>13</v>
      </c>
    </row>
    <row r="9" ht="12.75">
      <c r="B9" s="54" t="s">
        <v>68</v>
      </c>
    </row>
    <row r="10" ht="12.75">
      <c r="B10" s="54" t="s">
        <v>14</v>
      </c>
    </row>
    <row r="11" ht="12.75">
      <c r="B11" s="54" t="s">
        <v>15</v>
      </c>
    </row>
    <row r="12" ht="12.75">
      <c r="B12" s="54" t="s">
        <v>16</v>
      </c>
    </row>
    <row r="14" spans="1:2" ht="12.75">
      <c r="A14" s="52" t="s">
        <v>5</v>
      </c>
      <c r="B14" s="56">
        <v>18</v>
      </c>
    </row>
    <row r="15" spans="1:2" ht="12.75">
      <c r="A15" s="52" t="s">
        <v>6</v>
      </c>
      <c r="B15" s="56" t="s">
        <v>17</v>
      </c>
    </row>
    <row r="16" ht="12.75">
      <c r="B16" s="54" t="s">
        <v>18</v>
      </c>
    </row>
    <row r="17" ht="12.75">
      <c r="B17" s="54" t="s">
        <v>19</v>
      </c>
    </row>
    <row r="18" ht="12.75">
      <c r="B18" s="54" t="s">
        <v>20</v>
      </c>
    </row>
    <row r="19" ht="12.75">
      <c r="B19" s="54" t="s">
        <v>21</v>
      </c>
    </row>
    <row r="20" ht="12.75">
      <c r="B20" s="54" t="s">
        <v>22</v>
      </c>
    </row>
    <row r="21" ht="12.75">
      <c r="B21" s="54" t="s">
        <v>23</v>
      </c>
    </row>
    <row r="22" ht="12.75">
      <c r="B22" s="54" t="s">
        <v>24</v>
      </c>
    </row>
    <row r="23" ht="12.75">
      <c r="B23" s="54" t="s">
        <v>25</v>
      </c>
    </row>
    <row r="24" ht="12.75">
      <c r="B24" s="54" t="s">
        <v>26</v>
      </c>
    </row>
    <row r="25" ht="12.75">
      <c r="B25" s="54" t="s">
        <v>27</v>
      </c>
    </row>
    <row r="27" spans="1:2" ht="12.75">
      <c r="A27" s="52" t="s">
        <v>7</v>
      </c>
      <c r="B27" s="57" t="s">
        <v>28</v>
      </c>
    </row>
    <row r="28" spans="1:2" ht="12.75">
      <c r="A28" s="52" t="s">
        <v>6</v>
      </c>
      <c r="B28" s="56" t="s">
        <v>29</v>
      </c>
    </row>
    <row r="29" ht="12.75">
      <c r="B29" s="54" t="s">
        <v>30</v>
      </c>
    </row>
    <row r="30" ht="12.75">
      <c r="B30" s="54" t="s">
        <v>66</v>
      </c>
    </row>
    <row r="31" ht="12.75">
      <c r="B31" s="54" t="s">
        <v>67</v>
      </c>
    </row>
    <row r="32" ht="12.75">
      <c r="B32" s="54" t="s">
        <v>31</v>
      </c>
    </row>
    <row r="33" ht="12.75">
      <c r="B33" s="54" t="s">
        <v>32</v>
      </c>
    </row>
    <row r="34" ht="12.75">
      <c r="B34" s="54" t="s">
        <v>33</v>
      </c>
    </row>
    <row r="35" ht="12.75">
      <c r="B35" s="54" t="s">
        <v>34</v>
      </c>
    </row>
    <row r="36" ht="12.75">
      <c r="B36" s="54" t="s">
        <v>35</v>
      </c>
    </row>
    <row r="37" ht="12.75">
      <c r="B37" s="54" t="s">
        <v>36</v>
      </c>
    </row>
    <row r="38" ht="12.75">
      <c r="B38" s="54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2015-10-05T10:24:23Z</cp:lastPrinted>
  <dcterms:created xsi:type="dcterms:W3CDTF">2012-09-24T11:34:36Z</dcterms:created>
  <dcterms:modified xsi:type="dcterms:W3CDTF">2017-02-20T08:08:25Z</dcterms:modified>
  <cp:category/>
  <cp:version/>
  <cp:contentType/>
  <cp:contentStatus/>
</cp:coreProperties>
</file>