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-Д2" sheetId="1" r:id="rId1"/>
    <sheet name="Д3" sheetId="2" r:id="rId2"/>
    <sheet name="Кубок" sheetId="3" r:id="rId3"/>
    <sheet name="html" sheetId="4" r:id="rId4"/>
    <sheet name="Программа" sheetId="5" r:id="rId5"/>
  </sheets>
  <definedNames/>
  <calcPr fullCalcOnLoad="1"/>
</workbook>
</file>

<file path=xl/sharedStrings.xml><?xml version="1.0" encoding="utf-8"?>
<sst xmlns="http://schemas.openxmlformats.org/spreadsheetml/2006/main" count="135" uniqueCount="60">
  <si>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</si>
  <si>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</si>
  <si>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</si>
  <si>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</si>
  <si>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</si>
  <si>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</si>
  <si>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</si>
  <si>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</si>
  <si>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</si>
  <si>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</si>
  <si>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Чит</t>
  </si>
  <si>
    <t>Дин</t>
  </si>
  <si>
    <t>Бар</t>
  </si>
  <si>
    <t>Чер</t>
  </si>
  <si>
    <t>Лид</t>
  </si>
  <si>
    <t>Аяк</t>
  </si>
  <si>
    <t>Инт</t>
  </si>
  <si>
    <t>Х</t>
  </si>
  <si>
    <t>Х2</t>
  </si>
  <si>
    <t xml:space="preserve">13.05. </t>
  </si>
  <si>
    <t xml:space="preserve">14.05. </t>
  </si>
  <si>
    <t xml:space="preserve">13-14.05. </t>
  </si>
  <si>
    <t xml:space="preserve">1. Байер - Кёльн </t>
  </si>
  <si>
    <t xml:space="preserve">2. Вольфсбург - Боруссия М </t>
  </si>
  <si>
    <t xml:space="preserve">3. Дармштадт - Герта </t>
  </si>
  <si>
    <t xml:space="preserve">4. Майнц - Айнтрахт </t>
  </si>
  <si>
    <t xml:space="preserve">5. Фрайбург - Ингольштадт </t>
  </si>
  <si>
    <t xml:space="preserve">6. Вердер - Хоффенхайм </t>
  </si>
  <si>
    <t xml:space="preserve">7. Эспаньол - Валенсия </t>
  </si>
  <si>
    <t xml:space="preserve">8. Фиорентина - Лацио </t>
  </si>
  <si>
    <t xml:space="preserve">9. Осасуна - Гранада </t>
  </si>
  <si>
    <t xml:space="preserve">10. Аталанта - Милан </t>
  </si>
  <si>
    <t xml:space="preserve">1. Кр.Пэлас - Халл Сити </t>
  </si>
  <si>
    <t xml:space="preserve">2. Алавес - Сельта </t>
  </si>
  <si>
    <t xml:space="preserve">3. Эйбар - Спортинг </t>
  </si>
  <si>
    <t xml:space="preserve">4. Рома - Ювентус </t>
  </si>
  <si>
    <t xml:space="preserve">5. Бастия - Лорьян </t>
  </si>
  <si>
    <t xml:space="preserve">6. Кан - Ренн </t>
  </si>
  <si>
    <t xml:space="preserve">7. Метц - Тулуза </t>
  </si>
  <si>
    <t xml:space="preserve">8. Монпелье - Лион </t>
  </si>
  <si>
    <t xml:space="preserve">9. Бордо - Марсель </t>
  </si>
  <si>
    <t xml:space="preserve">10. Дижон - Нанси </t>
  </si>
  <si>
    <t xml:space="preserve">1. Вольфсбург - Боруссия М </t>
  </si>
  <si>
    <t xml:space="preserve">2. Вердер - Хоффенхайм </t>
  </si>
  <si>
    <t xml:space="preserve">3. Эспаньол - Валенсия </t>
  </si>
  <si>
    <t xml:space="preserve">4. Фиорентина - Лацио </t>
  </si>
  <si>
    <t xml:space="preserve">5. Аталанта - Милан </t>
  </si>
  <si>
    <t xml:space="preserve">6. Алавес - Сельта </t>
  </si>
  <si>
    <t xml:space="preserve">7. Рома - Ювентус </t>
  </si>
  <si>
    <t xml:space="preserve">8. Бастия - Лорьян </t>
  </si>
  <si>
    <t xml:space="preserve">9. Метц - Тулуза </t>
  </si>
  <si>
    <t xml:space="preserve">10. Бордо - Марсель </t>
  </si>
  <si>
    <t>Плей-офф (Д1/Д2). П.м. 13.05.</t>
  </si>
  <si>
    <t>Плей-офф (Д1/Д2). О.м. 14.05.</t>
  </si>
  <si>
    <t xml:space="preserve">Glory Shield </t>
  </si>
  <si>
    <t>2Х</t>
  </si>
  <si>
    <t>1Х</t>
  </si>
  <si>
    <t>Х1</t>
  </si>
  <si>
    <t>Пенальти</t>
  </si>
  <si>
    <t>-:+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</si>
</sst>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31.375" style="0" customWidth="1"/>
    <col min="2" max="3" width="5.25390625" style="0" customWidth="1"/>
    <col min="4" max="4" width="5.25390625" style="1" customWidth="1"/>
    <col min="5" max="12" width="5.25390625" style="0" customWidth="1"/>
  </cols>
  <sheetData>
    <row r="1" spans="1:4" ht="12.75" customHeight="1">
      <c r="A1" s="12" t="s">
        <v>52</v>
      </c>
      <c r="B1" s="13" t="s">
        <v>14</v>
      </c>
      <c r="C1" s="13" t="s">
        <v>13</v>
      </c>
      <c r="D1" s="62" t="s">
        <v>0</v>
      </c>
    </row>
    <row r="2" spans="1:4" ht="12.75" customHeight="1">
      <c r="A2" s="11" t="str">
        <f>Программа!B3</f>
        <v>1. Байер - Кёльн </v>
      </c>
      <c r="B2" s="15" t="s">
        <v>18</v>
      </c>
      <c r="C2" s="15">
        <v>1</v>
      </c>
      <c r="D2" s="63" t="s">
        <v>17</v>
      </c>
    </row>
    <row r="3" spans="1:4" ht="12.75">
      <c r="A3" s="11" t="str">
        <f>Программа!B4</f>
        <v>2. Вольфсбург - Боруссия М </v>
      </c>
      <c r="B3" s="15">
        <v>2</v>
      </c>
      <c r="C3" s="15">
        <v>1</v>
      </c>
      <c r="D3" s="63" t="s">
        <v>17</v>
      </c>
    </row>
    <row r="4" spans="1:4" ht="12.75">
      <c r="A4" s="11" t="str">
        <f>Программа!B5</f>
        <v>3. Дармштадт - Герта </v>
      </c>
      <c r="B4" s="15">
        <v>2</v>
      </c>
      <c r="C4" s="15">
        <v>2</v>
      </c>
      <c r="D4" s="63">
        <v>2</v>
      </c>
    </row>
    <row r="5" spans="1:4" ht="12.75">
      <c r="A5" s="11" t="str">
        <f>Программа!B6</f>
        <v>4. Майнц - Айнтрахт </v>
      </c>
      <c r="B5" s="15">
        <v>1</v>
      </c>
      <c r="C5" s="15">
        <v>1</v>
      </c>
      <c r="D5" s="63">
        <v>1</v>
      </c>
    </row>
    <row r="6" spans="1:4" ht="12.75">
      <c r="A6" s="11" t="str">
        <f>Программа!B7</f>
        <v>5. Фрайбург - Ингольштадт </v>
      </c>
      <c r="B6" s="15">
        <v>1</v>
      </c>
      <c r="C6" s="15">
        <v>1</v>
      </c>
      <c r="D6" s="63" t="s">
        <v>17</v>
      </c>
    </row>
    <row r="7" spans="1:4" ht="12.75">
      <c r="A7" s="11" t="str">
        <f>Программа!B8</f>
        <v>6. Вердер - Хоффенхайм </v>
      </c>
      <c r="B7" s="15">
        <v>2</v>
      </c>
      <c r="C7" s="15">
        <v>2</v>
      </c>
      <c r="D7" s="63">
        <v>2</v>
      </c>
    </row>
    <row r="8" spans="1:4" ht="12.75">
      <c r="A8" s="11" t="str">
        <f>Программа!B9</f>
        <v>7. Эспаньол - Валенсия </v>
      </c>
      <c r="B8" s="15">
        <v>1</v>
      </c>
      <c r="C8" s="15">
        <v>1</v>
      </c>
      <c r="D8" s="63">
        <v>2</v>
      </c>
    </row>
    <row r="9" spans="1:4" ht="12.75">
      <c r="A9" s="11" t="str">
        <f>Программа!B10</f>
        <v>8. Фиорентина - Лацио </v>
      </c>
      <c r="B9" s="15">
        <v>2</v>
      </c>
      <c r="C9" s="15">
        <v>1</v>
      </c>
      <c r="D9" s="63">
        <v>1</v>
      </c>
    </row>
    <row r="10" spans="1:4" ht="12.75">
      <c r="A10" s="11" t="str">
        <f>Программа!B11</f>
        <v>9. Осасуна - Гранада </v>
      </c>
      <c r="B10" s="15" t="s">
        <v>17</v>
      </c>
      <c r="C10" s="15">
        <v>1</v>
      </c>
      <c r="D10" s="63">
        <v>1</v>
      </c>
    </row>
    <row r="11" spans="1:4" ht="12.75">
      <c r="A11" s="11" t="str">
        <f>Программа!B12</f>
        <v>10. Аталанта - Милан </v>
      </c>
      <c r="B11" s="15">
        <v>1</v>
      </c>
      <c r="C11" s="15">
        <v>1</v>
      </c>
      <c r="D11" s="63" t="s">
        <v>17</v>
      </c>
    </row>
    <row r="12" spans="1:4" ht="12.75">
      <c r="A12" s="17" t="s">
        <v>2</v>
      </c>
      <c r="B12" s="18">
        <f>SUM(B32:B41)</f>
        <v>4</v>
      </c>
      <c r="C12" s="18">
        <f>SUM(C32:C41)</f>
        <v>5</v>
      </c>
      <c r="D12" s="4"/>
    </row>
    <row r="13" spans="1:4" ht="12.75">
      <c r="A13" s="3" t="s">
        <v>1</v>
      </c>
      <c r="B13" s="67" t="str">
        <f>SUM(B56:B65)&amp;"-"&amp;SUM(C56:C65)</f>
        <v>1-2</v>
      </c>
      <c r="C13" s="68"/>
      <c r="D13" s="2"/>
    </row>
    <row r="14" spans="1:4" ht="12.75">
      <c r="A14" s="5"/>
      <c r="B14" s="23"/>
      <c r="C14" s="23"/>
      <c r="D14" s="2"/>
    </row>
    <row r="15" spans="1:4" ht="12.75" customHeight="1">
      <c r="A15" s="12" t="s">
        <v>53</v>
      </c>
      <c r="B15" s="13" t="s">
        <v>13</v>
      </c>
      <c r="C15" s="13" t="s">
        <v>14</v>
      </c>
      <c r="D15" s="62" t="s">
        <v>0</v>
      </c>
    </row>
    <row r="16" spans="1:4" ht="12.75">
      <c r="A16" s="21" t="str">
        <f>Программа!B16</f>
        <v>1. Кр.Пэлас - Халл Сити </v>
      </c>
      <c r="B16" s="15">
        <v>1</v>
      </c>
      <c r="C16" s="15" t="s">
        <v>17</v>
      </c>
      <c r="D16" s="63">
        <v>1</v>
      </c>
    </row>
    <row r="17" spans="1:4" ht="12.75">
      <c r="A17" s="21" t="str">
        <f>Программа!B17</f>
        <v>2. Алавес - Сельта </v>
      </c>
      <c r="B17" s="15">
        <v>1</v>
      </c>
      <c r="C17" s="15">
        <v>1</v>
      </c>
      <c r="D17" s="63">
        <v>1</v>
      </c>
    </row>
    <row r="18" spans="1:4" ht="12.75">
      <c r="A18" s="21" t="str">
        <f>Программа!B18</f>
        <v>3. Эйбар - Спортинг </v>
      </c>
      <c r="B18" s="15">
        <v>1</v>
      </c>
      <c r="C18" s="15">
        <v>1</v>
      </c>
      <c r="D18" s="63">
        <v>2</v>
      </c>
    </row>
    <row r="19" spans="1:4" ht="12.75">
      <c r="A19" s="21" t="str">
        <f>Программа!B19</f>
        <v>4. Рома - Ювентус </v>
      </c>
      <c r="B19" s="15">
        <v>12</v>
      </c>
      <c r="C19" s="15">
        <v>1</v>
      </c>
      <c r="D19" s="63">
        <v>1</v>
      </c>
    </row>
    <row r="20" spans="1:4" ht="12.75">
      <c r="A20" s="21" t="str">
        <f>Программа!B20</f>
        <v>5. Бастия - Лорьян </v>
      </c>
      <c r="B20" s="15">
        <v>2</v>
      </c>
      <c r="C20" s="15" t="s">
        <v>17</v>
      </c>
      <c r="D20" s="63">
        <v>1</v>
      </c>
    </row>
    <row r="21" spans="1:4" ht="12.75">
      <c r="A21" s="21" t="str">
        <f>Программа!B21</f>
        <v>6. Кан - Ренн </v>
      </c>
      <c r="B21" s="15">
        <v>1</v>
      </c>
      <c r="C21" s="15">
        <v>2</v>
      </c>
      <c r="D21" s="63">
        <v>2</v>
      </c>
    </row>
    <row r="22" spans="1:4" ht="12.75">
      <c r="A22" s="21" t="str">
        <f>Программа!B22</f>
        <v>7. Метц - Тулуза </v>
      </c>
      <c r="B22" s="15">
        <v>1</v>
      </c>
      <c r="C22" s="15" t="s">
        <v>17</v>
      </c>
      <c r="D22" s="63" t="s">
        <v>17</v>
      </c>
    </row>
    <row r="23" spans="1:4" ht="12.75">
      <c r="A23" s="21" t="str">
        <f>Программа!B23</f>
        <v>8. Монпелье - Лион </v>
      </c>
      <c r="B23" s="15">
        <v>2</v>
      </c>
      <c r="C23" s="15">
        <v>2</v>
      </c>
      <c r="D23" s="63">
        <v>2</v>
      </c>
    </row>
    <row r="24" spans="1:4" ht="12.75">
      <c r="A24" s="21" t="str">
        <f>Программа!B24</f>
        <v>9. Бордо - Марсель </v>
      </c>
      <c r="B24" s="15">
        <v>1</v>
      </c>
      <c r="C24" s="15" t="s">
        <v>17</v>
      </c>
      <c r="D24" s="63" t="s">
        <v>17</v>
      </c>
    </row>
    <row r="25" spans="1:4" ht="12.75">
      <c r="A25" s="21" t="str">
        <f>Программа!B25</f>
        <v>10. Дижон - Нанси </v>
      </c>
      <c r="B25" s="15">
        <v>1</v>
      </c>
      <c r="C25" s="15" t="s">
        <v>17</v>
      </c>
      <c r="D25" s="63">
        <v>1</v>
      </c>
    </row>
    <row r="26" spans="1:4" ht="12.75">
      <c r="A26" s="3" t="s">
        <v>2</v>
      </c>
      <c r="B26" s="18">
        <f>SUM(B44:B53)</f>
        <v>5</v>
      </c>
      <c r="C26" s="18">
        <f>SUM(C44:C53)</f>
        <v>6</v>
      </c>
      <c r="D26" s="4"/>
    </row>
    <row r="27" spans="1:4" ht="12.75">
      <c r="A27" s="3" t="s">
        <v>1</v>
      </c>
      <c r="B27" s="67" t="str">
        <f>SUM(B68:B77)&amp;"-"&amp;SUM(C68:C77)</f>
        <v>2-3</v>
      </c>
      <c r="C27" s="68"/>
      <c r="D27" s="2"/>
    </row>
    <row r="29" ht="12.75" hidden="1"/>
    <row r="30" ht="12.75" hidden="1"/>
    <row r="31" spans="1:11" ht="12.75" hidden="1">
      <c r="A31" s="24" t="s">
        <v>2</v>
      </c>
      <c r="B31" s="25" t="str">
        <f>B1</f>
        <v>Лид</v>
      </c>
      <c r="C31" s="25" t="str">
        <f>C1</f>
        <v>Чер</v>
      </c>
      <c r="D31" s="26"/>
      <c r="E31" s="24"/>
      <c r="F31" s="24"/>
      <c r="G31" s="24"/>
      <c r="H31" s="24"/>
      <c r="I31" s="24"/>
      <c r="J31" s="24"/>
      <c r="K31" s="27"/>
    </row>
    <row r="32" spans="1:11" ht="12.75" hidden="1">
      <c r="A32" s="6" t="str">
        <f>A2</f>
        <v>1. Байер - Кёльн </v>
      </c>
      <c r="B32" s="22">
        <f aca="true" t="shared" si="0" ref="B32:C41">IF(OR(LEFT(B2)=LEFT($D2),RIGHT(B2)=RIGHT($D2)),1,0)</f>
        <v>1</v>
      </c>
      <c r="C32" s="22">
        <f t="shared" si="0"/>
        <v>0</v>
      </c>
      <c r="D32" s="7"/>
      <c r="E32" s="6"/>
      <c r="F32" s="6"/>
      <c r="G32" s="6"/>
      <c r="H32" s="6"/>
      <c r="I32" s="6"/>
      <c r="J32" s="6"/>
      <c r="K32" s="28"/>
    </row>
    <row r="33" spans="1:11" ht="12.75" hidden="1">
      <c r="A33" s="6" t="str">
        <f aca="true" t="shared" si="1" ref="A33:A41">A3</f>
        <v>2. Вольфсбург - Боруссия М </v>
      </c>
      <c r="B33" s="22">
        <f t="shared" si="0"/>
        <v>0</v>
      </c>
      <c r="C33" s="22">
        <f t="shared" si="0"/>
        <v>0</v>
      </c>
      <c r="D33" s="7"/>
      <c r="E33" s="6"/>
      <c r="F33" s="6"/>
      <c r="G33" s="6"/>
      <c r="H33" s="6"/>
      <c r="I33" s="6"/>
      <c r="J33" s="6"/>
      <c r="K33" s="28"/>
    </row>
    <row r="34" spans="1:11" ht="12.75" hidden="1">
      <c r="A34" s="6" t="str">
        <f t="shared" si="1"/>
        <v>3. Дармштадт - Герта </v>
      </c>
      <c r="B34" s="22">
        <f t="shared" si="0"/>
        <v>1</v>
      </c>
      <c r="C34" s="22">
        <f t="shared" si="0"/>
        <v>1</v>
      </c>
      <c r="D34" s="7"/>
      <c r="E34" s="6"/>
      <c r="F34" s="6"/>
      <c r="G34" s="6"/>
      <c r="H34" s="6"/>
      <c r="I34" s="6"/>
      <c r="J34" s="6"/>
      <c r="K34" s="28"/>
    </row>
    <row r="35" spans="1:11" ht="12.75" hidden="1">
      <c r="A35" s="6" t="str">
        <f t="shared" si="1"/>
        <v>4. Майнц - Айнтрахт </v>
      </c>
      <c r="B35" s="22">
        <f t="shared" si="0"/>
        <v>1</v>
      </c>
      <c r="C35" s="22">
        <f t="shared" si="0"/>
        <v>1</v>
      </c>
      <c r="D35" s="7"/>
      <c r="E35" s="6"/>
      <c r="F35" s="6"/>
      <c r="G35" s="6"/>
      <c r="H35" s="6"/>
      <c r="I35" s="6"/>
      <c r="J35" s="6"/>
      <c r="K35" s="28"/>
    </row>
    <row r="36" spans="1:11" ht="12.75" hidden="1">
      <c r="A36" s="6" t="str">
        <f t="shared" si="1"/>
        <v>5. Фрайбург - Ингольштадт </v>
      </c>
      <c r="B36" s="22">
        <f t="shared" si="0"/>
        <v>0</v>
      </c>
      <c r="C36" s="22">
        <f t="shared" si="0"/>
        <v>0</v>
      </c>
      <c r="D36" s="7"/>
      <c r="E36" s="6"/>
      <c r="F36" s="6"/>
      <c r="G36" s="6"/>
      <c r="H36" s="6"/>
      <c r="I36" s="6"/>
      <c r="J36" s="6"/>
      <c r="K36" s="28"/>
    </row>
    <row r="37" spans="1:11" ht="12.75" hidden="1">
      <c r="A37" s="6" t="str">
        <f t="shared" si="1"/>
        <v>6. Вердер - Хоффенхайм </v>
      </c>
      <c r="B37" s="22">
        <f t="shared" si="0"/>
        <v>1</v>
      </c>
      <c r="C37" s="22">
        <f t="shared" si="0"/>
        <v>1</v>
      </c>
      <c r="D37" s="7"/>
      <c r="E37" s="6"/>
      <c r="F37" s="6"/>
      <c r="G37" s="6"/>
      <c r="H37" s="6"/>
      <c r="I37" s="6"/>
      <c r="J37" s="6"/>
      <c r="K37" s="28"/>
    </row>
    <row r="38" spans="1:11" ht="12.75" hidden="1">
      <c r="A38" s="6" t="str">
        <f t="shared" si="1"/>
        <v>7. Эспаньол - Валенсия </v>
      </c>
      <c r="B38" s="22">
        <f t="shared" si="0"/>
        <v>0</v>
      </c>
      <c r="C38" s="22">
        <f t="shared" si="0"/>
        <v>0</v>
      </c>
      <c r="D38" s="7"/>
      <c r="E38" s="6"/>
      <c r="F38" s="6"/>
      <c r="G38" s="6"/>
      <c r="H38" s="6"/>
      <c r="I38" s="6"/>
      <c r="J38" s="6"/>
      <c r="K38" s="28"/>
    </row>
    <row r="39" spans="1:11" ht="12.75" hidden="1">
      <c r="A39" s="6" t="str">
        <f t="shared" si="1"/>
        <v>8. Фиорентина - Лацио </v>
      </c>
      <c r="B39" s="22">
        <f t="shared" si="0"/>
        <v>0</v>
      </c>
      <c r="C39" s="22">
        <f t="shared" si="0"/>
        <v>1</v>
      </c>
      <c r="D39" s="7"/>
      <c r="E39" s="6"/>
      <c r="F39" s="6"/>
      <c r="G39" s="6"/>
      <c r="H39" s="6"/>
      <c r="I39" s="6"/>
      <c r="J39" s="6"/>
      <c r="K39" s="28"/>
    </row>
    <row r="40" spans="1:11" ht="12.75" hidden="1">
      <c r="A40" s="6" t="str">
        <f t="shared" si="1"/>
        <v>9. Осасуна - Гранада </v>
      </c>
      <c r="B40" s="22">
        <f t="shared" si="0"/>
        <v>0</v>
      </c>
      <c r="C40" s="22">
        <f t="shared" si="0"/>
        <v>1</v>
      </c>
      <c r="D40" s="7"/>
      <c r="E40" s="6"/>
      <c r="F40" s="6"/>
      <c r="G40" s="6"/>
      <c r="H40" s="6"/>
      <c r="I40" s="6"/>
      <c r="J40" s="6"/>
      <c r="K40" s="28"/>
    </row>
    <row r="41" spans="1:11" ht="12.75" hidden="1">
      <c r="A41" s="6" t="str">
        <f t="shared" si="1"/>
        <v>10. Аталанта - Милан </v>
      </c>
      <c r="B41" s="22">
        <f t="shared" si="0"/>
        <v>0</v>
      </c>
      <c r="C41" s="22">
        <f t="shared" si="0"/>
        <v>0</v>
      </c>
      <c r="D41" s="7"/>
      <c r="E41" s="6"/>
      <c r="F41" s="6"/>
      <c r="G41" s="6"/>
      <c r="H41" s="6"/>
      <c r="I41" s="6"/>
      <c r="J41" s="6"/>
      <c r="K41" s="28"/>
    </row>
    <row r="42" spans="1:11" ht="12.75" hidden="1">
      <c r="A42" s="6"/>
      <c r="B42" s="22"/>
      <c r="C42" s="22"/>
      <c r="D42" s="7"/>
      <c r="E42" s="6"/>
      <c r="F42" s="6"/>
      <c r="G42" s="6"/>
      <c r="H42" s="6"/>
      <c r="I42" s="6"/>
      <c r="J42" s="6"/>
      <c r="K42" s="28"/>
    </row>
    <row r="43" spans="1:11" ht="12.75" hidden="1">
      <c r="A43" s="6" t="s">
        <v>3</v>
      </c>
      <c r="B43" s="4" t="str">
        <f>B15</f>
        <v>Чер</v>
      </c>
      <c r="C43" s="4" t="str">
        <f>C15</f>
        <v>Лид</v>
      </c>
      <c r="D43" s="7"/>
      <c r="E43" s="6"/>
      <c r="F43" s="6"/>
      <c r="G43" s="6"/>
      <c r="H43" s="6"/>
      <c r="I43" s="6"/>
      <c r="J43" s="6"/>
      <c r="K43" s="28"/>
    </row>
    <row r="44" spans="1:11" ht="12.75" hidden="1">
      <c r="A44" s="6" t="str">
        <f>A2</f>
        <v>1. Байер - Кёльн </v>
      </c>
      <c r="B44" s="2">
        <f aca="true" t="shared" si="2" ref="B44:C53">IF(OR(LEFT(B16)=LEFT($D16),RIGHT(B16)=RIGHT($D16)),1,0)</f>
        <v>1</v>
      </c>
      <c r="C44" s="2">
        <f t="shared" si="2"/>
        <v>0</v>
      </c>
      <c r="D44" s="7"/>
      <c r="E44" s="6"/>
      <c r="F44" s="6"/>
      <c r="G44" s="6"/>
      <c r="H44" s="6"/>
      <c r="I44" s="6"/>
      <c r="J44" s="6"/>
      <c r="K44" s="28"/>
    </row>
    <row r="45" spans="1:11" ht="12.75" hidden="1">
      <c r="A45" s="6" t="str">
        <f aca="true" t="shared" si="3" ref="A45:A53">A3</f>
        <v>2. Вольфсбург - Боруссия М </v>
      </c>
      <c r="B45" s="2">
        <f t="shared" si="2"/>
        <v>1</v>
      </c>
      <c r="C45" s="2">
        <f t="shared" si="2"/>
        <v>1</v>
      </c>
      <c r="D45" s="7"/>
      <c r="E45" s="6"/>
      <c r="F45" s="6"/>
      <c r="G45" s="6"/>
      <c r="H45" s="6"/>
      <c r="I45" s="6"/>
      <c r="J45" s="6"/>
      <c r="K45" s="28"/>
    </row>
    <row r="46" spans="1:11" ht="12.75" hidden="1">
      <c r="A46" s="6" t="str">
        <f t="shared" si="3"/>
        <v>3. Дармштадт - Герта </v>
      </c>
      <c r="B46" s="2">
        <f t="shared" si="2"/>
        <v>0</v>
      </c>
      <c r="C46" s="2">
        <f t="shared" si="2"/>
        <v>0</v>
      </c>
      <c r="D46" s="7"/>
      <c r="E46" s="6"/>
      <c r="F46" s="6"/>
      <c r="G46" s="6"/>
      <c r="H46" s="6"/>
      <c r="I46" s="6"/>
      <c r="J46" s="6"/>
      <c r="K46" s="28"/>
    </row>
    <row r="47" spans="1:11" ht="12.75" hidden="1">
      <c r="A47" s="6" t="str">
        <f t="shared" si="3"/>
        <v>4. Майнц - Айнтрахт </v>
      </c>
      <c r="B47" s="2">
        <f t="shared" si="2"/>
        <v>1</v>
      </c>
      <c r="C47" s="2">
        <f t="shared" si="2"/>
        <v>1</v>
      </c>
      <c r="D47" s="7"/>
      <c r="E47" s="6"/>
      <c r="F47" s="6"/>
      <c r="G47" s="6"/>
      <c r="H47" s="6"/>
      <c r="I47" s="6"/>
      <c r="J47" s="6"/>
      <c r="K47" s="28"/>
    </row>
    <row r="48" spans="1:11" ht="12.75" hidden="1">
      <c r="A48" s="6" t="str">
        <f t="shared" si="3"/>
        <v>5. Фрайбург - Ингольштадт </v>
      </c>
      <c r="B48" s="2">
        <f t="shared" si="2"/>
        <v>0</v>
      </c>
      <c r="C48" s="2">
        <f t="shared" si="2"/>
        <v>0</v>
      </c>
      <c r="D48" s="7"/>
      <c r="E48" s="6"/>
      <c r="F48" s="6"/>
      <c r="G48" s="6"/>
      <c r="H48" s="6"/>
      <c r="I48" s="6"/>
      <c r="J48" s="6"/>
      <c r="K48" s="28"/>
    </row>
    <row r="49" spans="1:11" ht="12.75" hidden="1">
      <c r="A49" s="6" t="str">
        <f t="shared" si="3"/>
        <v>6. Вердер - Хоффенхайм </v>
      </c>
      <c r="B49" s="2">
        <f t="shared" si="2"/>
        <v>0</v>
      </c>
      <c r="C49" s="2">
        <f t="shared" si="2"/>
        <v>1</v>
      </c>
      <c r="D49" s="7"/>
      <c r="E49" s="6"/>
      <c r="F49" s="6"/>
      <c r="G49" s="6"/>
      <c r="H49" s="6"/>
      <c r="I49" s="6"/>
      <c r="J49" s="6"/>
      <c r="K49" s="28"/>
    </row>
    <row r="50" spans="1:11" ht="12.75" hidden="1">
      <c r="A50" s="6" t="str">
        <f t="shared" si="3"/>
        <v>7. Эспаньол - Валенсия </v>
      </c>
      <c r="B50" s="2">
        <f t="shared" si="2"/>
        <v>0</v>
      </c>
      <c r="C50" s="2">
        <f t="shared" si="2"/>
        <v>1</v>
      </c>
      <c r="D50" s="7"/>
      <c r="E50" s="6"/>
      <c r="F50" s="6"/>
      <c r="G50" s="6"/>
      <c r="H50" s="6"/>
      <c r="I50" s="6"/>
      <c r="J50" s="6"/>
      <c r="K50" s="28"/>
    </row>
    <row r="51" spans="1:11" ht="12.75" hidden="1">
      <c r="A51" s="6" t="str">
        <f t="shared" si="3"/>
        <v>8. Фиорентина - Лацио </v>
      </c>
      <c r="B51" s="2">
        <f t="shared" si="2"/>
        <v>1</v>
      </c>
      <c r="C51" s="2">
        <f t="shared" si="2"/>
        <v>1</v>
      </c>
      <c r="D51" s="7"/>
      <c r="E51" s="6"/>
      <c r="F51" s="6"/>
      <c r="G51" s="6"/>
      <c r="H51" s="6"/>
      <c r="I51" s="6"/>
      <c r="J51" s="6"/>
      <c r="K51" s="28"/>
    </row>
    <row r="52" spans="1:11" ht="12.75" hidden="1">
      <c r="A52" s="6" t="str">
        <f t="shared" si="3"/>
        <v>9. Осасуна - Гранада </v>
      </c>
      <c r="B52" s="2">
        <f t="shared" si="2"/>
        <v>0</v>
      </c>
      <c r="C52" s="2">
        <f t="shared" si="2"/>
        <v>1</v>
      </c>
      <c r="D52" s="7"/>
      <c r="E52" s="6"/>
      <c r="F52" s="6"/>
      <c r="G52" s="6"/>
      <c r="H52" s="6"/>
      <c r="I52" s="6"/>
      <c r="J52" s="6"/>
      <c r="K52" s="28"/>
    </row>
    <row r="53" spans="1:11" ht="12.75" hidden="1">
      <c r="A53" s="29" t="str">
        <f t="shared" si="3"/>
        <v>10. Аталанта - Милан </v>
      </c>
      <c r="B53" s="30">
        <f t="shared" si="2"/>
        <v>1</v>
      </c>
      <c r="C53" s="30">
        <f t="shared" si="2"/>
        <v>0</v>
      </c>
      <c r="D53" s="31"/>
      <c r="E53" s="29"/>
      <c r="F53" s="29"/>
      <c r="G53" s="29"/>
      <c r="H53" s="29"/>
      <c r="I53" s="29"/>
      <c r="J53" s="29"/>
      <c r="K53" s="32"/>
    </row>
    <row r="54" spans="2:3" ht="12.75" hidden="1">
      <c r="B54" s="4"/>
      <c r="C54" s="4"/>
    </row>
    <row r="55" spans="1:11" ht="12.75" hidden="1">
      <c r="A55" s="24" t="s">
        <v>4</v>
      </c>
      <c r="B55" s="25" t="str">
        <f>B1</f>
        <v>Лид</v>
      </c>
      <c r="C55" s="25" t="str">
        <f>C1</f>
        <v>Чер</v>
      </c>
      <c r="D55" s="26"/>
      <c r="E55" s="24"/>
      <c r="F55" s="24"/>
      <c r="G55" s="24"/>
      <c r="H55" s="24"/>
      <c r="I55" s="24"/>
      <c r="J55" s="24"/>
      <c r="K55" s="27"/>
    </row>
    <row r="56" spans="1:11" ht="12.75" hidden="1">
      <c r="A56" s="6" t="str">
        <f>A2</f>
        <v>1. Байер - Кёльн </v>
      </c>
      <c r="B56" s="6">
        <f aca="true" t="shared" si="4" ref="B56:B65">IF(B32&gt;C32,1,0)</f>
        <v>1</v>
      </c>
      <c r="C56" s="33">
        <f aca="true" t="shared" si="5" ref="C56:C65">IF(C32&gt;B32,1,0)</f>
        <v>0</v>
      </c>
      <c r="D56" s="7"/>
      <c r="E56" s="6"/>
      <c r="F56" s="6"/>
      <c r="G56" s="6"/>
      <c r="H56" s="6"/>
      <c r="I56" s="6"/>
      <c r="J56" s="6"/>
      <c r="K56" s="28"/>
    </row>
    <row r="57" spans="1:11" ht="12.75" hidden="1">
      <c r="A57" s="6" t="str">
        <f aca="true" t="shared" si="6" ref="A57:A65">A3</f>
        <v>2. Вольфсбург - Боруссия М </v>
      </c>
      <c r="B57" s="6">
        <f t="shared" si="4"/>
        <v>0</v>
      </c>
      <c r="C57" s="33">
        <f t="shared" si="5"/>
        <v>0</v>
      </c>
      <c r="D57" s="7"/>
      <c r="E57" s="6"/>
      <c r="F57" s="6"/>
      <c r="G57" s="6"/>
      <c r="H57" s="6"/>
      <c r="I57" s="6"/>
      <c r="J57" s="6"/>
      <c r="K57" s="28"/>
    </row>
    <row r="58" spans="1:11" ht="12.75" hidden="1">
      <c r="A58" s="6" t="str">
        <f t="shared" si="6"/>
        <v>3. Дармштадт - Герта </v>
      </c>
      <c r="B58" s="6">
        <f t="shared" si="4"/>
        <v>0</v>
      </c>
      <c r="C58" s="33">
        <f t="shared" si="5"/>
        <v>0</v>
      </c>
      <c r="D58" s="7"/>
      <c r="E58" s="6"/>
      <c r="F58" s="6"/>
      <c r="G58" s="6"/>
      <c r="H58" s="6"/>
      <c r="I58" s="6"/>
      <c r="J58" s="6"/>
      <c r="K58" s="28"/>
    </row>
    <row r="59" spans="1:11" ht="12.75" hidden="1">
      <c r="A59" s="6" t="str">
        <f t="shared" si="6"/>
        <v>4. Майнц - Айнтрахт </v>
      </c>
      <c r="B59" s="6">
        <f t="shared" si="4"/>
        <v>0</v>
      </c>
      <c r="C59" s="33">
        <f t="shared" si="5"/>
        <v>0</v>
      </c>
      <c r="D59" s="7"/>
      <c r="E59" s="6"/>
      <c r="F59" s="6"/>
      <c r="G59" s="6"/>
      <c r="H59" s="6"/>
      <c r="I59" s="6"/>
      <c r="J59" s="6"/>
      <c r="K59" s="28"/>
    </row>
    <row r="60" spans="1:11" ht="12.75" hidden="1">
      <c r="A60" s="6" t="str">
        <f t="shared" si="6"/>
        <v>5. Фрайбург - Ингольштадт </v>
      </c>
      <c r="B60" s="6">
        <f t="shared" si="4"/>
        <v>0</v>
      </c>
      <c r="C60" s="33">
        <f t="shared" si="5"/>
        <v>0</v>
      </c>
      <c r="D60" s="7"/>
      <c r="E60" s="6"/>
      <c r="F60" s="6"/>
      <c r="G60" s="6"/>
      <c r="H60" s="6"/>
      <c r="I60" s="6"/>
      <c r="J60" s="6"/>
      <c r="K60" s="28"/>
    </row>
    <row r="61" spans="1:11" ht="12.75" hidden="1">
      <c r="A61" s="6" t="str">
        <f t="shared" si="6"/>
        <v>6. Вердер - Хоффенхайм </v>
      </c>
      <c r="B61" s="6">
        <f t="shared" si="4"/>
        <v>0</v>
      </c>
      <c r="C61" s="33">
        <f t="shared" si="5"/>
        <v>0</v>
      </c>
      <c r="D61" s="7"/>
      <c r="E61" s="6"/>
      <c r="F61" s="6"/>
      <c r="G61" s="6"/>
      <c r="H61" s="6"/>
      <c r="I61" s="6"/>
      <c r="J61" s="6"/>
      <c r="K61" s="28"/>
    </row>
    <row r="62" spans="1:11" ht="12.75" hidden="1">
      <c r="A62" s="6" t="str">
        <f t="shared" si="6"/>
        <v>7. Эспаньол - Валенсия </v>
      </c>
      <c r="B62" s="6">
        <f t="shared" si="4"/>
        <v>0</v>
      </c>
      <c r="C62" s="33">
        <f t="shared" si="5"/>
        <v>0</v>
      </c>
      <c r="D62" s="7"/>
      <c r="E62" s="6"/>
      <c r="F62" s="6"/>
      <c r="G62" s="6"/>
      <c r="H62" s="6"/>
      <c r="I62" s="6"/>
      <c r="J62" s="6"/>
      <c r="K62" s="28"/>
    </row>
    <row r="63" spans="1:11" ht="12.75" hidden="1">
      <c r="A63" s="6" t="str">
        <f t="shared" si="6"/>
        <v>8. Фиорентина - Лацио </v>
      </c>
      <c r="B63" s="6">
        <f t="shared" si="4"/>
        <v>0</v>
      </c>
      <c r="C63" s="33">
        <f t="shared" si="5"/>
        <v>1</v>
      </c>
      <c r="D63" s="7"/>
      <c r="E63" s="6"/>
      <c r="F63" s="6"/>
      <c r="G63" s="6"/>
      <c r="H63" s="6"/>
      <c r="I63" s="6"/>
      <c r="J63" s="6"/>
      <c r="K63" s="28"/>
    </row>
    <row r="64" spans="1:11" ht="12.75" hidden="1">
      <c r="A64" s="6" t="str">
        <f t="shared" si="6"/>
        <v>9. Осасуна - Гранада </v>
      </c>
      <c r="B64" s="6">
        <f t="shared" si="4"/>
        <v>0</v>
      </c>
      <c r="C64" s="33">
        <f t="shared" si="5"/>
        <v>1</v>
      </c>
      <c r="D64" s="7"/>
      <c r="E64" s="6"/>
      <c r="F64" s="6"/>
      <c r="G64" s="6"/>
      <c r="H64" s="6"/>
      <c r="I64" s="6"/>
      <c r="J64" s="6"/>
      <c r="K64" s="28"/>
    </row>
    <row r="65" spans="1:11" ht="12.75" hidden="1">
      <c r="A65" s="6" t="str">
        <f t="shared" si="6"/>
        <v>10. Аталанта - Милан </v>
      </c>
      <c r="B65" s="6">
        <f t="shared" si="4"/>
        <v>0</v>
      </c>
      <c r="C65" s="33">
        <f t="shared" si="5"/>
        <v>0</v>
      </c>
      <c r="D65" s="7"/>
      <c r="E65" s="6"/>
      <c r="F65" s="6"/>
      <c r="G65" s="6"/>
      <c r="H65" s="6"/>
      <c r="I65" s="6"/>
      <c r="J65" s="6"/>
      <c r="K65" s="28"/>
    </row>
    <row r="66" spans="1:11" ht="12.75" hidden="1">
      <c r="A66" s="6"/>
      <c r="B66" s="6"/>
      <c r="C66" s="33"/>
      <c r="D66" s="7"/>
      <c r="E66" s="6"/>
      <c r="F66" s="6"/>
      <c r="G66" s="6"/>
      <c r="H66" s="6"/>
      <c r="I66" s="6"/>
      <c r="J66" s="6"/>
      <c r="K66" s="28"/>
    </row>
    <row r="67" spans="1:11" ht="12.75" hidden="1">
      <c r="A67" s="6" t="s">
        <v>4</v>
      </c>
      <c r="B67" s="34" t="str">
        <f>B15</f>
        <v>Чер</v>
      </c>
      <c r="C67" s="34" t="str">
        <f>C15</f>
        <v>Лид</v>
      </c>
      <c r="D67" s="7"/>
      <c r="E67" s="6"/>
      <c r="F67" s="6"/>
      <c r="G67" s="6"/>
      <c r="H67" s="6"/>
      <c r="I67" s="6"/>
      <c r="J67" s="6"/>
      <c r="K67" s="28"/>
    </row>
    <row r="68" spans="1:11" ht="12.75" hidden="1">
      <c r="A68" s="6" t="str">
        <f>A2</f>
        <v>1. Байер - Кёльн </v>
      </c>
      <c r="B68" s="6">
        <f aca="true" t="shared" si="7" ref="B68:B77">IF(B44&gt;C44,1,0)</f>
        <v>1</v>
      </c>
      <c r="C68" s="33">
        <f aca="true" t="shared" si="8" ref="C68:C77">IF(C44&gt;B44,1,0)</f>
        <v>0</v>
      </c>
      <c r="D68" s="7"/>
      <c r="E68" s="6"/>
      <c r="F68" s="6"/>
      <c r="G68" s="6"/>
      <c r="H68" s="6"/>
      <c r="I68" s="6"/>
      <c r="J68" s="6"/>
      <c r="K68" s="28"/>
    </row>
    <row r="69" spans="1:11" ht="12.75" hidden="1">
      <c r="A69" s="6" t="str">
        <f aca="true" t="shared" si="9" ref="A69:A77">A3</f>
        <v>2. Вольфсбург - Боруссия М </v>
      </c>
      <c r="B69" s="6">
        <f t="shared" si="7"/>
        <v>0</v>
      </c>
      <c r="C69" s="33">
        <f t="shared" si="8"/>
        <v>0</v>
      </c>
      <c r="D69" s="7"/>
      <c r="E69" s="6"/>
      <c r="F69" s="6"/>
      <c r="G69" s="6"/>
      <c r="H69" s="6"/>
      <c r="I69" s="6"/>
      <c r="J69" s="6"/>
      <c r="K69" s="28"/>
    </row>
    <row r="70" spans="1:11" ht="12.75" hidden="1">
      <c r="A70" s="6" t="str">
        <f t="shared" si="9"/>
        <v>3. Дармштадт - Герта </v>
      </c>
      <c r="B70" s="6">
        <f t="shared" si="7"/>
        <v>0</v>
      </c>
      <c r="C70" s="33">
        <f t="shared" si="8"/>
        <v>0</v>
      </c>
      <c r="D70" s="7"/>
      <c r="E70" s="6"/>
      <c r="F70" s="6"/>
      <c r="G70" s="6"/>
      <c r="H70" s="6"/>
      <c r="I70" s="6"/>
      <c r="J70" s="6"/>
      <c r="K70" s="28"/>
    </row>
    <row r="71" spans="1:11" ht="12.75" hidden="1">
      <c r="A71" s="6" t="str">
        <f t="shared" si="9"/>
        <v>4. Майнц - Айнтрахт </v>
      </c>
      <c r="B71" s="6">
        <f t="shared" si="7"/>
        <v>0</v>
      </c>
      <c r="C71" s="33">
        <f t="shared" si="8"/>
        <v>0</v>
      </c>
      <c r="D71" s="7"/>
      <c r="E71" s="6"/>
      <c r="F71" s="6"/>
      <c r="G71" s="6"/>
      <c r="H71" s="6"/>
      <c r="I71" s="6"/>
      <c r="J71" s="6"/>
      <c r="K71" s="28"/>
    </row>
    <row r="72" spans="1:11" ht="12.75" hidden="1">
      <c r="A72" s="6" t="str">
        <f t="shared" si="9"/>
        <v>5. Фрайбург - Ингольштадт </v>
      </c>
      <c r="B72" s="6">
        <f t="shared" si="7"/>
        <v>0</v>
      </c>
      <c r="C72" s="33">
        <f t="shared" si="8"/>
        <v>0</v>
      </c>
      <c r="D72" s="7"/>
      <c r="E72" s="6"/>
      <c r="F72" s="6"/>
      <c r="G72" s="6"/>
      <c r="H72" s="6"/>
      <c r="I72" s="6"/>
      <c r="J72" s="6"/>
      <c r="K72" s="28"/>
    </row>
    <row r="73" spans="1:11" ht="12.75" hidden="1">
      <c r="A73" s="6" t="str">
        <f t="shared" si="9"/>
        <v>6. Вердер - Хоффенхайм </v>
      </c>
      <c r="B73" s="6">
        <f t="shared" si="7"/>
        <v>0</v>
      </c>
      <c r="C73" s="33">
        <f t="shared" si="8"/>
        <v>1</v>
      </c>
      <c r="D73" s="7"/>
      <c r="E73" s="6"/>
      <c r="F73" s="6"/>
      <c r="G73" s="6"/>
      <c r="H73" s="6"/>
      <c r="I73" s="6"/>
      <c r="J73" s="6"/>
      <c r="K73" s="28"/>
    </row>
    <row r="74" spans="1:11" ht="12.75" hidden="1">
      <c r="A74" s="6" t="str">
        <f t="shared" si="9"/>
        <v>7. Эспаньол - Валенсия </v>
      </c>
      <c r="B74" s="6">
        <f t="shared" si="7"/>
        <v>0</v>
      </c>
      <c r="C74" s="33">
        <f t="shared" si="8"/>
        <v>1</v>
      </c>
      <c r="D74" s="7"/>
      <c r="E74" s="6"/>
      <c r="F74" s="6"/>
      <c r="G74" s="6"/>
      <c r="H74" s="6"/>
      <c r="I74" s="6"/>
      <c r="J74" s="6"/>
      <c r="K74" s="28"/>
    </row>
    <row r="75" spans="1:11" ht="12.75" hidden="1">
      <c r="A75" s="6" t="str">
        <f t="shared" si="9"/>
        <v>8. Фиорентина - Лацио </v>
      </c>
      <c r="B75" s="6">
        <f t="shared" si="7"/>
        <v>0</v>
      </c>
      <c r="C75" s="33">
        <f t="shared" si="8"/>
        <v>0</v>
      </c>
      <c r="D75" s="7"/>
      <c r="E75" s="6"/>
      <c r="F75" s="6"/>
      <c r="G75" s="6"/>
      <c r="H75" s="6"/>
      <c r="I75" s="6"/>
      <c r="J75" s="6"/>
      <c r="K75" s="28"/>
    </row>
    <row r="76" spans="1:11" ht="12.75" hidden="1">
      <c r="A76" s="6" t="str">
        <f t="shared" si="9"/>
        <v>9. Осасуна - Гранада </v>
      </c>
      <c r="B76" s="6">
        <f t="shared" si="7"/>
        <v>0</v>
      </c>
      <c r="C76" s="33">
        <f t="shared" si="8"/>
        <v>1</v>
      </c>
      <c r="D76" s="7"/>
      <c r="E76" s="6"/>
      <c r="F76" s="6"/>
      <c r="G76" s="6"/>
      <c r="H76" s="6"/>
      <c r="I76" s="6"/>
      <c r="J76" s="6"/>
      <c r="K76" s="28"/>
    </row>
    <row r="77" spans="1:11" ht="12.75" hidden="1">
      <c r="A77" s="29" t="str">
        <f t="shared" si="9"/>
        <v>10. Аталанта - Милан </v>
      </c>
      <c r="B77" s="29">
        <f t="shared" si="7"/>
        <v>1</v>
      </c>
      <c r="C77" s="35">
        <f t="shared" si="8"/>
        <v>0</v>
      </c>
      <c r="D77" s="31"/>
      <c r="E77" s="29"/>
      <c r="F77" s="29"/>
      <c r="G77" s="29"/>
      <c r="H77" s="29"/>
      <c r="I77" s="29"/>
      <c r="J77" s="29"/>
      <c r="K77" s="32"/>
    </row>
    <row r="78" ht="12.75" hidden="1"/>
    <row r="79" ht="12.75" hidden="1"/>
  </sheetData>
  <mergeCells count="2">
    <mergeCell ref="B13:C13"/>
    <mergeCell ref="B27:C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2" t="str">
        <f>CONCATENATE("Д3. ",Программа!B1," тур. ",Программа!B2)</f>
        <v>Д3. 19 тур. 13.05. </v>
      </c>
      <c r="B1" s="13" t="s">
        <v>16</v>
      </c>
      <c r="C1" s="13" t="s">
        <v>15</v>
      </c>
      <c r="D1" s="14" t="s">
        <v>12</v>
      </c>
      <c r="E1" s="14" t="s">
        <v>8</v>
      </c>
      <c r="F1" s="13" t="s">
        <v>10</v>
      </c>
      <c r="G1" s="13" t="s">
        <v>9</v>
      </c>
      <c r="H1" s="62" t="s">
        <v>0</v>
      </c>
    </row>
    <row r="2" spans="1:8" ht="12.75" customHeight="1">
      <c r="A2" s="11" t="str">
        <f>Программа!B3</f>
        <v>1. Байер - Кёльн </v>
      </c>
      <c r="B2" s="15">
        <v>1</v>
      </c>
      <c r="C2" s="15">
        <v>1</v>
      </c>
      <c r="D2" s="16">
        <v>1</v>
      </c>
      <c r="E2" s="16" t="s">
        <v>17</v>
      </c>
      <c r="F2" s="15">
        <v>1</v>
      </c>
      <c r="G2" s="15">
        <v>1</v>
      </c>
      <c r="H2" s="63" t="str">
        <f>'Д1-Д2'!D2</f>
        <v>Х</v>
      </c>
    </row>
    <row r="3" spans="1:8" ht="12.75">
      <c r="A3" s="11" t="str">
        <f>Программа!B4</f>
        <v>2. Вольфсбург - Боруссия М </v>
      </c>
      <c r="B3" s="15">
        <v>2</v>
      </c>
      <c r="C3" s="15">
        <v>1</v>
      </c>
      <c r="D3" s="16">
        <v>1</v>
      </c>
      <c r="E3" s="16" t="s">
        <v>17</v>
      </c>
      <c r="F3" s="15">
        <v>1</v>
      </c>
      <c r="G3" s="15">
        <v>1</v>
      </c>
      <c r="H3" s="63" t="str">
        <f>'Д1-Д2'!D3</f>
        <v>Х</v>
      </c>
    </row>
    <row r="4" spans="1:8" ht="12.75">
      <c r="A4" s="11" t="str">
        <f>Программа!B5</f>
        <v>3. Дармштадт - Герта </v>
      </c>
      <c r="B4" s="15">
        <v>2</v>
      </c>
      <c r="C4" s="15">
        <v>2</v>
      </c>
      <c r="D4" s="16">
        <v>2</v>
      </c>
      <c r="E4" s="16">
        <v>2</v>
      </c>
      <c r="F4" s="15">
        <v>1</v>
      </c>
      <c r="G4" s="15" t="s">
        <v>17</v>
      </c>
      <c r="H4" s="63">
        <f>'Д1-Д2'!D4</f>
        <v>2</v>
      </c>
    </row>
    <row r="5" spans="1:8" ht="12.75">
      <c r="A5" s="11" t="str">
        <f>Программа!B6</f>
        <v>4. Майнц - Айнтрахт </v>
      </c>
      <c r="B5" s="15">
        <v>2</v>
      </c>
      <c r="C5" s="15">
        <v>1</v>
      </c>
      <c r="D5" s="16">
        <v>1</v>
      </c>
      <c r="E5" s="16" t="s">
        <v>17</v>
      </c>
      <c r="F5" s="15" t="s">
        <v>17</v>
      </c>
      <c r="G5" s="15">
        <v>1</v>
      </c>
      <c r="H5" s="63">
        <f>'Д1-Д2'!D5</f>
        <v>1</v>
      </c>
    </row>
    <row r="6" spans="1:8" ht="12.75">
      <c r="A6" s="11" t="str">
        <f>Программа!B7</f>
        <v>5. Фрайбург - Ингольштадт </v>
      </c>
      <c r="B6" s="15">
        <v>12</v>
      </c>
      <c r="C6" s="15">
        <v>1</v>
      </c>
      <c r="D6" s="16">
        <v>1</v>
      </c>
      <c r="E6" s="16">
        <v>1</v>
      </c>
      <c r="F6" s="15">
        <v>1</v>
      </c>
      <c r="G6" s="15">
        <v>1</v>
      </c>
      <c r="H6" s="63" t="str">
        <f>'Д1-Д2'!D6</f>
        <v>Х</v>
      </c>
    </row>
    <row r="7" spans="1:8" ht="12.75">
      <c r="A7" s="11" t="str">
        <f>Программа!B8</f>
        <v>6. Вердер - Хоффенхайм </v>
      </c>
      <c r="B7" s="15">
        <v>1</v>
      </c>
      <c r="C7" s="15">
        <v>1</v>
      </c>
      <c r="D7" s="16" t="s">
        <v>55</v>
      </c>
      <c r="E7" s="16" t="s">
        <v>17</v>
      </c>
      <c r="F7" s="15" t="s">
        <v>17</v>
      </c>
      <c r="G7" s="15">
        <v>1</v>
      </c>
      <c r="H7" s="63">
        <f>'Д1-Д2'!D7</f>
        <v>2</v>
      </c>
    </row>
    <row r="8" spans="1:8" ht="12.75">
      <c r="A8" s="11" t="str">
        <f>Программа!B9</f>
        <v>7. Эспаньол - Валенсия </v>
      </c>
      <c r="B8" s="15">
        <v>2</v>
      </c>
      <c r="C8" s="15">
        <v>1</v>
      </c>
      <c r="D8" s="16">
        <v>1</v>
      </c>
      <c r="E8" s="16">
        <v>1</v>
      </c>
      <c r="F8" s="15" t="s">
        <v>18</v>
      </c>
      <c r="G8" s="15">
        <v>2</v>
      </c>
      <c r="H8" s="63">
        <f>'Д1-Д2'!D8</f>
        <v>2</v>
      </c>
    </row>
    <row r="9" spans="1:8" ht="12.75">
      <c r="A9" s="11" t="str">
        <f>Программа!B10</f>
        <v>8. Фиорентина - Лацио </v>
      </c>
      <c r="B9" s="15">
        <v>2</v>
      </c>
      <c r="C9" s="15">
        <v>1</v>
      </c>
      <c r="D9" s="16">
        <v>1</v>
      </c>
      <c r="E9" s="16" t="s">
        <v>17</v>
      </c>
      <c r="F9" s="15">
        <v>1</v>
      </c>
      <c r="G9" s="15">
        <v>1</v>
      </c>
      <c r="H9" s="63">
        <f>'Д1-Д2'!D9</f>
        <v>1</v>
      </c>
    </row>
    <row r="10" spans="1:8" ht="12.75">
      <c r="A10" s="11" t="str">
        <f>Программа!B11</f>
        <v>9. Осасуна - Гранада </v>
      </c>
      <c r="B10" s="15">
        <v>2</v>
      </c>
      <c r="C10" s="15">
        <v>1</v>
      </c>
      <c r="D10" s="16">
        <v>1</v>
      </c>
      <c r="E10" s="16" t="s">
        <v>17</v>
      </c>
      <c r="F10" s="15">
        <v>1</v>
      </c>
      <c r="G10" s="15" t="s">
        <v>17</v>
      </c>
      <c r="H10" s="63">
        <f>'Д1-Д2'!D10</f>
        <v>1</v>
      </c>
    </row>
    <row r="11" spans="1:8" ht="12.75">
      <c r="A11" s="11" t="str">
        <f>Программа!B12</f>
        <v>10. Аталанта - Милан </v>
      </c>
      <c r="B11" s="15">
        <v>2</v>
      </c>
      <c r="C11" s="15">
        <v>1</v>
      </c>
      <c r="D11" s="16">
        <v>1</v>
      </c>
      <c r="E11" s="16">
        <v>1</v>
      </c>
      <c r="F11" s="15">
        <v>2</v>
      </c>
      <c r="G11" s="15">
        <v>2</v>
      </c>
      <c r="H11" s="63" t="str">
        <f>'Д1-Д2'!D11</f>
        <v>Х</v>
      </c>
    </row>
    <row r="12" spans="1:8" ht="12.75">
      <c r="A12" s="17" t="s">
        <v>2</v>
      </c>
      <c r="B12" s="18">
        <f aca="true" t="shared" si="0" ref="B12:G12">SUM(B32:B41)</f>
        <v>2</v>
      </c>
      <c r="C12" s="18">
        <f t="shared" si="0"/>
        <v>4</v>
      </c>
      <c r="D12" s="19">
        <f t="shared" si="0"/>
        <v>5</v>
      </c>
      <c r="E12" s="19">
        <f t="shared" si="0"/>
        <v>3</v>
      </c>
      <c r="F12" s="18">
        <f t="shared" si="0"/>
        <v>3</v>
      </c>
      <c r="G12" s="18">
        <f t="shared" si="0"/>
        <v>3</v>
      </c>
      <c r="H12" s="4"/>
    </row>
    <row r="13" spans="1:8" ht="12.75">
      <c r="A13" s="3" t="s">
        <v>1</v>
      </c>
      <c r="B13" s="67" t="str">
        <f>SUM(B56:B65)&amp;"-"&amp;SUM(C56:C65)</f>
        <v>1-3</v>
      </c>
      <c r="C13" s="68"/>
      <c r="D13" s="69" t="str">
        <f>SUM(D56:D65)&amp;"-"&amp;SUM(E56:E65)</f>
        <v>4-2</v>
      </c>
      <c r="E13" s="70"/>
      <c r="F13" s="67" t="str">
        <f>SUM(F56:F65)&amp;"-"&amp;SUM(G56:G65)</f>
        <v>1-1</v>
      </c>
      <c r="G13" s="68"/>
      <c r="H13" s="2"/>
    </row>
    <row r="14" spans="1:8" ht="12.75">
      <c r="A14" s="5"/>
      <c r="B14" s="23"/>
      <c r="C14" s="23"/>
      <c r="D14" s="23"/>
      <c r="E14" s="23"/>
      <c r="F14" s="23"/>
      <c r="G14" s="23"/>
      <c r="H14" s="2"/>
    </row>
    <row r="15" spans="1:8" ht="12.75" customHeight="1">
      <c r="A15" s="20" t="str">
        <f>CONCATENATE("Д3. ",Программа!B14," тур. ",Программа!B15)</f>
        <v>Д3. 20 тур. 14.05. </v>
      </c>
      <c r="B15" s="13" t="s">
        <v>15</v>
      </c>
      <c r="C15" s="13" t="s">
        <v>10</v>
      </c>
      <c r="D15" s="14" t="s">
        <v>8</v>
      </c>
      <c r="E15" s="14" t="s">
        <v>16</v>
      </c>
      <c r="F15" s="13" t="s">
        <v>9</v>
      </c>
      <c r="G15" s="13" t="s">
        <v>12</v>
      </c>
      <c r="H15" s="62" t="s">
        <v>0</v>
      </c>
    </row>
    <row r="16" spans="1:8" ht="12.75">
      <c r="A16" s="21" t="str">
        <f>Программа!B16</f>
        <v>1. Кр.Пэлас - Халл Сити </v>
      </c>
      <c r="B16" s="15" t="s">
        <v>17</v>
      </c>
      <c r="C16" s="15">
        <v>1</v>
      </c>
      <c r="D16" s="16">
        <v>1</v>
      </c>
      <c r="E16" s="16">
        <v>2</v>
      </c>
      <c r="F16" s="15">
        <v>12</v>
      </c>
      <c r="G16" s="15">
        <v>1</v>
      </c>
      <c r="H16" s="63">
        <f>'Д1-Д2'!D16</f>
        <v>1</v>
      </c>
    </row>
    <row r="17" spans="1:8" ht="12.75">
      <c r="A17" s="21" t="str">
        <f>Программа!B17</f>
        <v>2. Алавес - Сельта </v>
      </c>
      <c r="B17" s="15">
        <v>2</v>
      </c>
      <c r="C17" s="15" t="s">
        <v>17</v>
      </c>
      <c r="D17" s="16">
        <v>1</v>
      </c>
      <c r="E17" s="16">
        <v>1</v>
      </c>
      <c r="F17" s="15">
        <v>2</v>
      </c>
      <c r="G17" s="15">
        <v>1</v>
      </c>
      <c r="H17" s="63">
        <f>'Д1-Д2'!D17</f>
        <v>1</v>
      </c>
    </row>
    <row r="18" spans="1:8" ht="12.75">
      <c r="A18" s="21" t="str">
        <f>Программа!B18</f>
        <v>3. Эйбар - Спортинг </v>
      </c>
      <c r="B18" s="15" t="s">
        <v>17</v>
      </c>
      <c r="C18" s="15">
        <v>1</v>
      </c>
      <c r="D18" s="16">
        <v>1</v>
      </c>
      <c r="E18" s="16">
        <v>1</v>
      </c>
      <c r="F18" s="15">
        <v>2</v>
      </c>
      <c r="G18" s="15">
        <v>1</v>
      </c>
      <c r="H18" s="63">
        <f>'Д1-Д2'!D18</f>
        <v>2</v>
      </c>
    </row>
    <row r="19" spans="1:8" ht="12.75">
      <c r="A19" s="21" t="str">
        <f>Программа!B19</f>
        <v>4. Рома - Ювентус </v>
      </c>
      <c r="B19" s="15">
        <v>2</v>
      </c>
      <c r="C19" s="15" t="s">
        <v>17</v>
      </c>
      <c r="D19" s="16" t="s">
        <v>17</v>
      </c>
      <c r="E19" s="16">
        <v>2</v>
      </c>
      <c r="F19" s="15">
        <v>2</v>
      </c>
      <c r="G19" s="15">
        <v>2</v>
      </c>
      <c r="H19" s="63">
        <f>'Д1-Д2'!D19</f>
        <v>1</v>
      </c>
    </row>
    <row r="20" spans="1:8" ht="12.75">
      <c r="A20" s="21" t="str">
        <f>Программа!B20</f>
        <v>5. Бастия - Лорьян </v>
      </c>
      <c r="B20" s="15">
        <v>1</v>
      </c>
      <c r="C20" s="15">
        <v>2</v>
      </c>
      <c r="D20" s="16" t="s">
        <v>17</v>
      </c>
      <c r="E20" s="16">
        <v>1</v>
      </c>
      <c r="F20" s="15">
        <v>1</v>
      </c>
      <c r="G20" s="15">
        <v>1</v>
      </c>
      <c r="H20" s="63">
        <f>'Д1-Д2'!D20</f>
        <v>1</v>
      </c>
    </row>
    <row r="21" spans="1:8" ht="12.75">
      <c r="A21" s="21" t="str">
        <f>Программа!B21</f>
        <v>6. Кан - Ренн </v>
      </c>
      <c r="B21" s="15">
        <v>1</v>
      </c>
      <c r="C21" s="15">
        <v>1</v>
      </c>
      <c r="D21" s="16" t="s">
        <v>17</v>
      </c>
      <c r="E21" s="16">
        <v>2</v>
      </c>
      <c r="F21" s="15">
        <v>1</v>
      </c>
      <c r="G21" s="15">
        <v>1</v>
      </c>
      <c r="H21" s="63">
        <f>'Д1-Д2'!D21</f>
        <v>2</v>
      </c>
    </row>
    <row r="22" spans="1:8" ht="12.75">
      <c r="A22" s="21" t="str">
        <f>Программа!B22</f>
        <v>7. Метц - Тулуза </v>
      </c>
      <c r="B22" s="15">
        <v>1</v>
      </c>
      <c r="C22" s="15" t="s">
        <v>17</v>
      </c>
      <c r="D22" s="16" t="s">
        <v>56</v>
      </c>
      <c r="E22" s="16">
        <v>2</v>
      </c>
      <c r="F22" s="15">
        <v>1</v>
      </c>
      <c r="G22" s="15">
        <v>1</v>
      </c>
      <c r="H22" s="63" t="str">
        <f>'Д1-Д2'!D22</f>
        <v>Х</v>
      </c>
    </row>
    <row r="23" spans="1:8" ht="12.75">
      <c r="A23" s="21" t="str">
        <f>Программа!B23</f>
        <v>8. Монпелье - Лион </v>
      </c>
      <c r="B23" s="15">
        <v>2</v>
      </c>
      <c r="C23" s="15">
        <v>1</v>
      </c>
      <c r="D23" s="16">
        <v>2</v>
      </c>
      <c r="E23" s="16">
        <v>2</v>
      </c>
      <c r="F23" s="15">
        <v>2</v>
      </c>
      <c r="G23" s="15">
        <v>2</v>
      </c>
      <c r="H23" s="63">
        <f>'Д1-Д2'!D23</f>
        <v>2</v>
      </c>
    </row>
    <row r="24" spans="1:8" ht="12.75">
      <c r="A24" s="21" t="str">
        <f>Программа!B24</f>
        <v>9. Бордо - Марсель </v>
      </c>
      <c r="B24" s="15">
        <v>1</v>
      </c>
      <c r="C24" s="15">
        <v>2</v>
      </c>
      <c r="D24" s="16" t="s">
        <v>17</v>
      </c>
      <c r="E24" s="16">
        <v>2</v>
      </c>
      <c r="F24" s="15">
        <v>2</v>
      </c>
      <c r="G24" s="15">
        <v>1</v>
      </c>
      <c r="H24" s="63" t="str">
        <f>'Д1-Д2'!D24</f>
        <v>Х</v>
      </c>
    </row>
    <row r="25" spans="1:8" ht="12.75">
      <c r="A25" s="21" t="str">
        <f>Программа!B25</f>
        <v>10. Дижон - Нанси </v>
      </c>
      <c r="B25" s="15" t="s">
        <v>57</v>
      </c>
      <c r="C25" s="15">
        <v>1</v>
      </c>
      <c r="D25" s="16">
        <v>1</v>
      </c>
      <c r="E25" s="16">
        <v>2</v>
      </c>
      <c r="F25" s="15">
        <v>1</v>
      </c>
      <c r="G25" s="15">
        <v>1</v>
      </c>
      <c r="H25" s="63">
        <f>'Д1-Д2'!D25</f>
        <v>1</v>
      </c>
    </row>
    <row r="26" spans="1:8" ht="12.75">
      <c r="A26" s="3" t="s">
        <v>2</v>
      </c>
      <c r="B26" s="18">
        <f aca="true" t="shared" si="1" ref="B26:G26">SUM(B44:B53)</f>
        <v>3</v>
      </c>
      <c r="C26" s="18">
        <f t="shared" si="1"/>
        <v>3</v>
      </c>
      <c r="D26" s="19">
        <f t="shared" si="1"/>
        <v>6</v>
      </c>
      <c r="E26" s="19">
        <f t="shared" si="1"/>
        <v>4</v>
      </c>
      <c r="F26" s="18">
        <f t="shared" si="1"/>
        <v>5</v>
      </c>
      <c r="G26" s="18">
        <f t="shared" si="1"/>
        <v>5</v>
      </c>
      <c r="H26" s="4"/>
    </row>
    <row r="27" spans="1:8" ht="12.75">
      <c r="A27" s="3" t="s">
        <v>1</v>
      </c>
      <c r="B27" s="67" t="str">
        <f>SUM(B68:B77)&amp;"-"&amp;SUM(C68:C77)</f>
        <v>2-2</v>
      </c>
      <c r="C27" s="68"/>
      <c r="D27" s="69" t="str">
        <f>SUM(D68:D77)&amp;"-"&amp;SUM(E68:E77)</f>
        <v>4-2</v>
      </c>
      <c r="E27" s="70"/>
      <c r="F27" s="67" t="str">
        <f>SUM(F68:F77)&amp;"-"&amp;SUM(G68:G77)</f>
        <v>1-1</v>
      </c>
      <c r="G27" s="68"/>
      <c r="H27" s="2"/>
    </row>
    <row r="30" ht="12.75" hidden="1"/>
    <row r="31" spans="1:15" ht="12.75" hidden="1">
      <c r="A31" s="24" t="s">
        <v>2</v>
      </c>
      <c r="B31" s="25" t="str">
        <f aca="true" t="shared" si="2" ref="B31:G31">B1</f>
        <v>Инт</v>
      </c>
      <c r="C31" s="25" t="str">
        <f t="shared" si="2"/>
        <v>Аяк</v>
      </c>
      <c r="D31" s="25" t="str">
        <f t="shared" si="2"/>
        <v>Бар</v>
      </c>
      <c r="E31" s="25" t="str">
        <f t="shared" si="2"/>
        <v>Лил</v>
      </c>
      <c r="F31" s="25" t="str">
        <f t="shared" si="2"/>
        <v>Чит</v>
      </c>
      <c r="G31" s="25" t="str">
        <f t="shared" si="2"/>
        <v>Г.Р</v>
      </c>
      <c r="H31" s="26"/>
      <c r="I31" s="24"/>
      <c r="J31" s="24"/>
      <c r="K31" s="24"/>
      <c r="L31" s="24"/>
      <c r="M31" s="24"/>
      <c r="N31" s="24"/>
      <c r="O31" s="27"/>
    </row>
    <row r="32" spans="1:15" ht="12.75" hidden="1">
      <c r="A32" s="6" t="str">
        <f>A2</f>
        <v>1. Байер - Кёльн </v>
      </c>
      <c r="B32" s="22">
        <f aca="true" t="shared" si="3" ref="B32:G41">IF(OR(LEFT(B2)=LEFT($H2),RIGHT(B2)=RIGHT($H2)),1,0)</f>
        <v>0</v>
      </c>
      <c r="C32" s="22">
        <f t="shared" si="3"/>
        <v>0</v>
      </c>
      <c r="D32" s="22">
        <f t="shared" si="3"/>
        <v>0</v>
      </c>
      <c r="E32" s="22">
        <f t="shared" si="3"/>
        <v>1</v>
      </c>
      <c r="F32" s="22">
        <f t="shared" si="3"/>
        <v>0</v>
      </c>
      <c r="G32" s="22">
        <f t="shared" si="3"/>
        <v>0</v>
      </c>
      <c r="H32" s="7"/>
      <c r="I32" s="6"/>
      <c r="J32" s="6"/>
      <c r="K32" s="6"/>
      <c r="L32" s="6"/>
      <c r="M32" s="6"/>
      <c r="N32" s="6"/>
      <c r="O32" s="28"/>
    </row>
    <row r="33" spans="1:15" ht="12.75" hidden="1">
      <c r="A33" s="6" t="str">
        <f aca="true" t="shared" si="4" ref="A33:A41">A3</f>
        <v>2. Вольфсбург - Боруссия М </v>
      </c>
      <c r="B33" s="22">
        <f t="shared" si="3"/>
        <v>0</v>
      </c>
      <c r="C33" s="22">
        <f t="shared" si="3"/>
        <v>0</v>
      </c>
      <c r="D33" s="22">
        <f t="shared" si="3"/>
        <v>0</v>
      </c>
      <c r="E33" s="22">
        <f t="shared" si="3"/>
        <v>1</v>
      </c>
      <c r="F33" s="22">
        <f t="shared" si="3"/>
        <v>0</v>
      </c>
      <c r="G33" s="22">
        <f t="shared" si="3"/>
        <v>0</v>
      </c>
      <c r="H33" s="7"/>
      <c r="I33" s="6"/>
      <c r="J33" s="6"/>
      <c r="K33" s="6"/>
      <c r="L33" s="6"/>
      <c r="M33" s="6"/>
      <c r="N33" s="6"/>
      <c r="O33" s="28"/>
    </row>
    <row r="34" spans="1:15" ht="12.75" hidden="1">
      <c r="A34" s="6" t="str">
        <f t="shared" si="4"/>
        <v>3. Дармштадт - Герта </v>
      </c>
      <c r="B34" s="22">
        <f t="shared" si="3"/>
        <v>1</v>
      </c>
      <c r="C34" s="22">
        <f t="shared" si="3"/>
        <v>1</v>
      </c>
      <c r="D34" s="22">
        <f t="shared" si="3"/>
        <v>1</v>
      </c>
      <c r="E34" s="22">
        <f t="shared" si="3"/>
        <v>1</v>
      </c>
      <c r="F34" s="22">
        <f t="shared" si="3"/>
        <v>0</v>
      </c>
      <c r="G34" s="22">
        <f t="shared" si="3"/>
        <v>0</v>
      </c>
      <c r="H34" s="7"/>
      <c r="I34" s="6"/>
      <c r="J34" s="6"/>
      <c r="K34" s="6"/>
      <c r="L34" s="6"/>
      <c r="M34" s="6"/>
      <c r="N34" s="6"/>
      <c r="O34" s="28"/>
    </row>
    <row r="35" spans="1:15" ht="12.75" hidden="1">
      <c r="A35" s="6" t="str">
        <f t="shared" si="4"/>
        <v>4. Майнц - Айнтрахт </v>
      </c>
      <c r="B35" s="22">
        <f t="shared" si="3"/>
        <v>0</v>
      </c>
      <c r="C35" s="22">
        <f t="shared" si="3"/>
        <v>1</v>
      </c>
      <c r="D35" s="22">
        <f t="shared" si="3"/>
        <v>1</v>
      </c>
      <c r="E35" s="22">
        <f t="shared" si="3"/>
        <v>0</v>
      </c>
      <c r="F35" s="22">
        <f t="shared" si="3"/>
        <v>0</v>
      </c>
      <c r="G35" s="22">
        <f t="shared" si="3"/>
        <v>1</v>
      </c>
      <c r="H35" s="7"/>
      <c r="I35" s="6"/>
      <c r="J35" s="6"/>
      <c r="K35" s="6"/>
      <c r="L35" s="6"/>
      <c r="M35" s="6"/>
      <c r="N35" s="6"/>
      <c r="O35" s="28"/>
    </row>
    <row r="36" spans="1:15" ht="12.75" hidden="1">
      <c r="A36" s="6" t="str">
        <f t="shared" si="4"/>
        <v>5. Фрайбург - Ингольштадт </v>
      </c>
      <c r="B36" s="22">
        <f t="shared" si="3"/>
        <v>0</v>
      </c>
      <c r="C36" s="22">
        <f t="shared" si="3"/>
        <v>0</v>
      </c>
      <c r="D36" s="22">
        <f t="shared" si="3"/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7"/>
      <c r="I36" s="6"/>
      <c r="J36" s="6"/>
      <c r="K36" s="6"/>
      <c r="L36" s="6"/>
      <c r="M36" s="6"/>
      <c r="N36" s="6"/>
      <c r="O36" s="28"/>
    </row>
    <row r="37" spans="1:15" ht="12.75" hidden="1">
      <c r="A37" s="6" t="str">
        <f t="shared" si="4"/>
        <v>6. Вердер - Хоффенхайм </v>
      </c>
      <c r="B37" s="22">
        <f t="shared" si="3"/>
        <v>0</v>
      </c>
      <c r="C37" s="22">
        <f t="shared" si="3"/>
        <v>0</v>
      </c>
      <c r="D37" s="22">
        <f t="shared" si="3"/>
        <v>1</v>
      </c>
      <c r="E37" s="22">
        <f t="shared" si="3"/>
        <v>0</v>
      </c>
      <c r="F37" s="22">
        <f t="shared" si="3"/>
        <v>0</v>
      </c>
      <c r="G37" s="22">
        <f t="shared" si="3"/>
        <v>0</v>
      </c>
      <c r="H37" s="7"/>
      <c r="I37" s="6"/>
      <c r="J37" s="6"/>
      <c r="K37" s="6"/>
      <c r="L37" s="6"/>
      <c r="M37" s="6"/>
      <c r="N37" s="6"/>
      <c r="O37" s="28"/>
    </row>
    <row r="38" spans="1:15" ht="12.75" hidden="1">
      <c r="A38" s="6" t="str">
        <f t="shared" si="4"/>
        <v>7. Эспаньол - Валенсия </v>
      </c>
      <c r="B38" s="22">
        <f t="shared" si="3"/>
        <v>1</v>
      </c>
      <c r="C38" s="22">
        <f t="shared" si="3"/>
        <v>0</v>
      </c>
      <c r="D38" s="22">
        <f t="shared" si="3"/>
        <v>0</v>
      </c>
      <c r="E38" s="22">
        <f t="shared" si="3"/>
        <v>0</v>
      </c>
      <c r="F38" s="22">
        <f t="shared" si="3"/>
        <v>1</v>
      </c>
      <c r="G38" s="22">
        <f t="shared" si="3"/>
        <v>1</v>
      </c>
      <c r="H38" s="7"/>
      <c r="I38" s="6"/>
      <c r="J38" s="6"/>
      <c r="K38" s="6"/>
      <c r="L38" s="6"/>
      <c r="M38" s="6"/>
      <c r="N38" s="6"/>
      <c r="O38" s="28"/>
    </row>
    <row r="39" spans="1:15" ht="12.75" hidden="1">
      <c r="A39" s="6" t="str">
        <f t="shared" si="4"/>
        <v>8. Фиорентина - Лацио </v>
      </c>
      <c r="B39" s="22">
        <f t="shared" si="3"/>
        <v>0</v>
      </c>
      <c r="C39" s="22">
        <f t="shared" si="3"/>
        <v>1</v>
      </c>
      <c r="D39" s="22">
        <f t="shared" si="3"/>
        <v>1</v>
      </c>
      <c r="E39" s="22">
        <f t="shared" si="3"/>
        <v>0</v>
      </c>
      <c r="F39" s="22">
        <f t="shared" si="3"/>
        <v>1</v>
      </c>
      <c r="G39" s="22">
        <f t="shared" si="3"/>
        <v>1</v>
      </c>
      <c r="H39" s="7"/>
      <c r="I39" s="6"/>
      <c r="J39" s="6"/>
      <c r="K39" s="6"/>
      <c r="L39" s="6"/>
      <c r="M39" s="6"/>
      <c r="N39" s="6"/>
      <c r="O39" s="28"/>
    </row>
    <row r="40" spans="1:15" ht="12.75" hidden="1">
      <c r="A40" s="6" t="str">
        <f t="shared" si="4"/>
        <v>9. Осасуна - Гранада </v>
      </c>
      <c r="B40" s="22">
        <f t="shared" si="3"/>
        <v>0</v>
      </c>
      <c r="C40" s="22">
        <f t="shared" si="3"/>
        <v>1</v>
      </c>
      <c r="D40" s="22">
        <f t="shared" si="3"/>
        <v>1</v>
      </c>
      <c r="E40" s="22">
        <f t="shared" si="3"/>
        <v>0</v>
      </c>
      <c r="F40" s="22">
        <f t="shared" si="3"/>
        <v>1</v>
      </c>
      <c r="G40" s="22">
        <f t="shared" si="3"/>
        <v>0</v>
      </c>
      <c r="H40" s="7"/>
      <c r="I40" s="6"/>
      <c r="J40" s="6"/>
      <c r="K40" s="6"/>
      <c r="L40" s="6"/>
      <c r="M40" s="6"/>
      <c r="N40" s="6"/>
      <c r="O40" s="28"/>
    </row>
    <row r="41" spans="1:15" ht="12.75" hidden="1">
      <c r="A41" s="6" t="str">
        <f t="shared" si="4"/>
        <v>10. Аталанта - Милан </v>
      </c>
      <c r="B41" s="22">
        <f t="shared" si="3"/>
        <v>0</v>
      </c>
      <c r="C41" s="22">
        <f t="shared" si="3"/>
        <v>0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0</v>
      </c>
      <c r="H41" s="7"/>
      <c r="I41" s="6"/>
      <c r="J41" s="6"/>
      <c r="K41" s="6"/>
      <c r="L41" s="6"/>
      <c r="M41" s="6"/>
      <c r="N41" s="6"/>
      <c r="O41" s="28"/>
    </row>
    <row r="42" spans="1:15" ht="12.75" hidden="1">
      <c r="A42" s="6"/>
      <c r="B42" s="22"/>
      <c r="C42" s="22"/>
      <c r="D42" s="22"/>
      <c r="E42" s="22"/>
      <c r="F42" s="22"/>
      <c r="G42" s="22"/>
      <c r="H42" s="7"/>
      <c r="I42" s="6"/>
      <c r="J42" s="6"/>
      <c r="K42" s="6"/>
      <c r="L42" s="6"/>
      <c r="M42" s="6"/>
      <c r="N42" s="6"/>
      <c r="O42" s="28"/>
    </row>
    <row r="43" spans="1:15" ht="12.75" hidden="1">
      <c r="A43" s="6" t="s">
        <v>3</v>
      </c>
      <c r="B43" s="4" t="str">
        <f aca="true" t="shared" si="5" ref="B43:G43">B15</f>
        <v>Аяк</v>
      </c>
      <c r="C43" s="4" t="str">
        <f t="shared" si="5"/>
        <v>Чит</v>
      </c>
      <c r="D43" s="4" t="str">
        <f t="shared" si="5"/>
        <v>Лил</v>
      </c>
      <c r="E43" s="4" t="str">
        <f t="shared" si="5"/>
        <v>Инт</v>
      </c>
      <c r="F43" s="4" t="str">
        <f t="shared" si="5"/>
        <v>Г.Р</v>
      </c>
      <c r="G43" s="4" t="str">
        <f t="shared" si="5"/>
        <v>Бар</v>
      </c>
      <c r="H43" s="7"/>
      <c r="I43" s="6"/>
      <c r="J43" s="6"/>
      <c r="K43" s="6"/>
      <c r="L43" s="6"/>
      <c r="M43" s="6"/>
      <c r="N43" s="6"/>
      <c r="O43" s="28"/>
    </row>
    <row r="44" spans="1:15" ht="12.75" hidden="1">
      <c r="A44" s="6" t="str">
        <f>A2</f>
        <v>1. Байер - Кёльн </v>
      </c>
      <c r="B44" s="2">
        <f aca="true" t="shared" si="6" ref="B44:G53">IF(OR(LEFT(B16)=LEFT($H16),RIGHT(B16)=RIGHT($H16)),1,0)</f>
        <v>0</v>
      </c>
      <c r="C44" s="2">
        <f t="shared" si="6"/>
        <v>1</v>
      </c>
      <c r="D44" s="2">
        <f t="shared" si="6"/>
        <v>1</v>
      </c>
      <c r="E44" s="2">
        <f t="shared" si="6"/>
        <v>0</v>
      </c>
      <c r="F44" s="2">
        <f t="shared" si="6"/>
        <v>1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8"/>
    </row>
    <row r="45" spans="1:15" ht="12.75" hidden="1">
      <c r="A45" s="6" t="str">
        <f aca="true" t="shared" si="7" ref="A45:A53">A3</f>
        <v>2. Вольфсбург - Боруссия М </v>
      </c>
      <c r="B45" s="2">
        <f t="shared" si="6"/>
        <v>0</v>
      </c>
      <c r="C45" s="2">
        <f t="shared" si="6"/>
        <v>0</v>
      </c>
      <c r="D45" s="2">
        <f t="shared" si="6"/>
        <v>1</v>
      </c>
      <c r="E45" s="2">
        <f t="shared" si="6"/>
        <v>1</v>
      </c>
      <c r="F45" s="2">
        <f t="shared" si="6"/>
        <v>0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8"/>
    </row>
    <row r="46" spans="1:15" ht="12.75" hidden="1">
      <c r="A46" s="6" t="str">
        <f t="shared" si="7"/>
        <v>3. Дармштадт - Герта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1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8"/>
    </row>
    <row r="47" spans="1:15" ht="12.75" hidden="1">
      <c r="A47" s="6" t="str">
        <f t="shared" si="7"/>
        <v>4. Майнц - Айнтрахт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8"/>
    </row>
    <row r="48" spans="1:15" ht="12.75" hidden="1">
      <c r="A48" s="6" t="str">
        <f t="shared" si="7"/>
        <v>5. Фрайбург - Ингольштадт </v>
      </c>
      <c r="B48" s="2">
        <f t="shared" si="6"/>
        <v>1</v>
      </c>
      <c r="C48" s="2">
        <f t="shared" si="6"/>
        <v>0</v>
      </c>
      <c r="D48" s="2">
        <f t="shared" si="6"/>
        <v>0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8"/>
    </row>
    <row r="49" spans="1:15" ht="12.75" hidden="1">
      <c r="A49" s="6" t="str">
        <f t="shared" si="7"/>
        <v>6. Вердер - Хоффенхайм </v>
      </c>
      <c r="B49" s="2">
        <f t="shared" si="6"/>
        <v>0</v>
      </c>
      <c r="C49" s="2">
        <f t="shared" si="6"/>
        <v>0</v>
      </c>
      <c r="D49" s="2">
        <f t="shared" si="6"/>
        <v>0</v>
      </c>
      <c r="E49" s="2">
        <f t="shared" si="6"/>
        <v>1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8"/>
    </row>
    <row r="50" spans="1:15" ht="12.75" hidden="1">
      <c r="A50" s="6" t="str">
        <f t="shared" si="7"/>
        <v>7. Эспаньол - Валенсия </v>
      </c>
      <c r="B50" s="2">
        <f t="shared" si="6"/>
        <v>0</v>
      </c>
      <c r="C50" s="2">
        <f t="shared" si="6"/>
        <v>1</v>
      </c>
      <c r="D50" s="2">
        <f t="shared" si="6"/>
        <v>1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8"/>
    </row>
    <row r="51" spans="1:15" ht="12.75" hidden="1">
      <c r="A51" s="6" t="str">
        <f t="shared" si="7"/>
        <v>8. Фиорентина - Лацио </v>
      </c>
      <c r="B51" s="2">
        <f t="shared" si="6"/>
        <v>1</v>
      </c>
      <c r="C51" s="2">
        <f t="shared" si="6"/>
        <v>0</v>
      </c>
      <c r="D51" s="2">
        <f t="shared" si="6"/>
        <v>1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8"/>
    </row>
    <row r="52" spans="1:15" ht="12.75" hidden="1">
      <c r="A52" s="6" t="str">
        <f t="shared" si="7"/>
        <v>9. Осасуна - Гранада </v>
      </c>
      <c r="B52" s="2">
        <f t="shared" si="6"/>
        <v>0</v>
      </c>
      <c r="C52" s="2">
        <f t="shared" si="6"/>
        <v>0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8"/>
    </row>
    <row r="53" spans="1:15" ht="12.75" hidden="1">
      <c r="A53" s="29" t="str">
        <f t="shared" si="7"/>
        <v>10. Аталанта - Милан </v>
      </c>
      <c r="B53" s="30">
        <f t="shared" si="6"/>
        <v>1</v>
      </c>
      <c r="C53" s="30">
        <f t="shared" si="6"/>
        <v>1</v>
      </c>
      <c r="D53" s="30">
        <f t="shared" si="6"/>
        <v>1</v>
      </c>
      <c r="E53" s="30">
        <f t="shared" si="6"/>
        <v>0</v>
      </c>
      <c r="F53" s="30">
        <f t="shared" si="6"/>
        <v>1</v>
      </c>
      <c r="G53" s="30">
        <f t="shared" si="6"/>
        <v>1</v>
      </c>
      <c r="H53" s="31"/>
      <c r="I53" s="29"/>
      <c r="J53" s="29"/>
      <c r="K53" s="29"/>
      <c r="L53" s="29"/>
      <c r="M53" s="29"/>
      <c r="N53" s="29"/>
      <c r="O53" s="32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4" t="s">
        <v>4</v>
      </c>
      <c r="B55" s="25" t="str">
        <f aca="true" t="shared" si="8" ref="B55:G55">B1</f>
        <v>Инт</v>
      </c>
      <c r="C55" s="25" t="str">
        <f t="shared" si="8"/>
        <v>Аяк</v>
      </c>
      <c r="D55" s="25" t="str">
        <f t="shared" si="8"/>
        <v>Бар</v>
      </c>
      <c r="E55" s="25" t="str">
        <f t="shared" si="8"/>
        <v>Лил</v>
      </c>
      <c r="F55" s="25" t="str">
        <f t="shared" si="8"/>
        <v>Чит</v>
      </c>
      <c r="G55" s="25" t="str">
        <f t="shared" si="8"/>
        <v>Г.Р</v>
      </c>
      <c r="H55" s="26"/>
      <c r="I55" s="24"/>
      <c r="J55" s="24"/>
      <c r="K55" s="24"/>
      <c r="L55" s="24"/>
      <c r="M55" s="24"/>
      <c r="N55" s="24"/>
      <c r="O55" s="27"/>
    </row>
    <row r="56" spans="1:15" ht="12.75" hidden="1">
      <c r="A56" s="6" t="str">
        <f>A2</f>
        <v>1. Байер - Кёльн </v>
      </c>
      <c r="B56" s="6">
        <f aca="true" t="shared" si="9" ref="B56:B65">IF(B32&gt;C32,1,0)</f>
        <v>0</v>
      </c>
      <c r="C56" s="33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1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8"/>
    </row>
    <row r="57" spans="1:15" ht="12.75" hidden="1">
      <c r="A57" s="6" t="str">
        <f aca="true" t="shared" si="15" ref="A57:A65">A3</f>
        <v>2. Вольфсбург - Боруссия М </v>
      </c>
      <c r="B57" s="6">
        <f t="shared" si="9"/>
        <v>0</v>
      </c>
      <c r="C57" s="33">
        <f t="shared" si="10"/>
        <v>0</v>
      </c>
      <c r="D57" s="6">
        <f t="shared" si="11"/>
        <v>0</v>
      </c>
      <c r="E57" s="6">
        <f t="shared" si="12"/>
        <v>1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8"/>
    </row>
    <row r="58" spans="1:15" ht="12.75" hidden="1">
      <c r="A58" s="6" t="str">
        <f t="shared" si="15"/>
        <v>3. Дармштадт - Герта </v>
      </c>
      <c r="B58" s="6">
        <f t="shared" si="9"/>
        <v>0</v>
      </c>
      <c r="C58" s="33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8"/>
    </row>
    <row r="59" spans="1:15" ht="12.75" hidden="1">
      <c r="A59" s="6" t="str">
        <f t="shared" si="15"/>
        <v>4. Майнц - Айнтрахт </v>
      </c>
      <c r="B59" s="6">
        <f t="shared" si="9"/>
        <v>0</v>
      </c>
      <c r="C59" s="33">
        <f t="shared" si="10"/>
        <v>1</v>
      </c>
      <c r="D59" s="6">
        <f t="shared" si="11"/>
        <v>1</v>
      </c>
      <c r="E59" s="6">
        <f t="shared" si="12"/>
        <v>0</v>
      </c>
      <c r="F59" s="6">
        <f t="shared" si="13"/>
        <v>0</v>
      </c>
      <c r="G59" s="6">
        <f t="shared" si="14"/>
        <v>1</v>
      </c>
      <c r="H59" s="7"/>
      <c r="I59" s="6"/>
      <c r="J59" s="6"/>
      <c r="K59" s="6"/>
      <c r="L59" s="6"/>
      <c r="M59" s="6"/>
      <c r="N59" s="6"/>
      <c r="O59" s="28"/>
    </row>
    <row r="60" spans="1:15" ht="12.75" hidden="1">
      <c r="A60" s="6" t="str">
        <f t="shared" si="15"/>
        <v>5. Фрайбург - Ингольштадт </v>
      </c>
      <c r="B60" s="6">
        <f t="shared" si="9"/>
        <v>0</v>
      </c>
      <c r="C60" s="33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8"/>
    </row>
    <row r="61" spans="1:15" ht="12.75" hidden="1">
      <c r="A61" s="6" t="str">
        <f t="shared" si="15"/>
        <v>6. Вердер - Хоффенхайм </v>
      </c>
      <c r="B61" s="6">
        <f t="shared" si="9"/>
        <v>0</v>
      </c>
      <c r="C61" s="33">
        <f t="shared" si="10"/>
        <v>0</v>
      </c>
      <c r="D61" s="6">
        <f t="shared" si="11"/>
        <v>1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8"/>
    </row>
    <row r="62" spans="1:15" ht="12.75" hidden="1">
      <c r="A62" s="6" t="str">
        <f t="shared" si="15"/>
        <v>7. Эспаньол - Валенсия </v>
      </c>
      <c r="B62" s="6">
        <f t="shared" si="9"/>
        <v>1</v>
      </c>
      <c r="C62" s="33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8"/>
    </row>
    <row r="63" spans="1:15" ht="12.75" hidden="1">
      <c r="A63" s="6" t="str">
        <f t="shared" si="15"/>
        <v>8. Фиорентина - Лацио </v>
      </c>
      <c r="B63" s="6">
        <f t="shared" si="9"/>
        <v>0</v>
      </c>
      <c r="C63" s="33">
        <f t="shared" si="10"/>
        <v>1</v>
      </c>
      <c r="D63" s="6">
        <f t="shared" si="11"/>
        <v>1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8"/>
    </row>
    <row r="64" spans="1:15" ht="12.75" hidden="1">
      <c r="A64" s="6" t="str">
        <f t="shared" si="15"/>
        <v>9. Осасуна - Гранада </v>
      </c>
      <c r="B64" s="6">
        <f t="shared" si="9"/>
        <v>0</v>
      </c>
      <c r="C64" s="33">
        <f t="shared" si="10"/>
        <v>1</v>
      </c>
      <c r="D64" s="6">
        <f t="shared" si="11"/>
        <v>1</v>
      </c>
      <c r="E64" s="6">
        <f t="shared" si="12"/>
        <v>0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8"/>
    </row>
    <row r="65" spans="1:15" ht="12.75" hidden="1">
      <c r="A65" s="6" t="str">
        <f t="shared" si="15"/>
        <v>10. Аталанта - Милан </v>
      </c>
      <c r="B65" s="6">
        <f t="shared" si="9"/>
        <v>0</v>
      </c>
      <c r="C65" s="33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8"/>
    </row>
    <row r="66" spans="1:15" ht="12.75" hidden="1">
      <c r="A66" s="6"/>
      <c r="B66" s="6"/>
      <c r="C66" s="33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8"/>
    </row>
    <row r="67" spans="1:15" ht="12.75" hidden="1">
      <c r="A67" s="6" t="s">
        <v>4</v>
      </c>
      <c r="B67" s="34" t="str">
        <f aca="true" t="shared" si="16" ref="B67:G67">B15</f>
        <v>Аяк</v>
      </c>
      <c r="C67" s="34" t="str">
        <f t="shared" si="16"/>
        <v>Чит</v>
      </c>
      <c r="D67" s="34" t="str">
        <f t="shared" si="16"/>
        <v>Лил</v>
      </c>
      <c r="E67" s="34" t="str">
        <f t="shared" si="16"/>
        <v>Инт</v>
      </c>
      <c r="F67" s="34" t="str">
        <f t="shared" si="16"/>
        <v>Г.Р</v>
      </c>
      <c r="G67" s="34" t="str">
        <f t="shared" si="16"/>
        <v>Бар</v>
      </c>
      <c r="H67" s="7"/>
      <c r="I67" s="6"/>
      <c r="J67" s="6"/>
      <c r="K67" s="6"/>
      <c r="L67" s="6"/>
      <c r="M67" s="6"/>
      <c r="N67" s="6"/>
      <c r="O67" s="28"/>
    </row>
    <row r="68" spans="1:15" ht="12.75" hidden="1">
      <c r="A68" s="6" t="str">
        <f>A2</f>
        <v>1. Байер - Кёльн </v>
      </c>
      <c r="B68" s="6">
        <f aca="true" t="shared" si="17" ref="B68:B77">IF(B44&gt;C44,1,0)</f>
        <v>0</v>
      </c>
      <c r="C68" s="33">
        <f aca="true" t="shared" si="18" ref="C68:C77">IF(C44&gt;B44,1,0)</f>
        <v>1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8"/>
    </row>
    <row r="69" spans="1:15" ht="12.75" hidden="1">
      <c r="A69" s="6" t="str">
        <f aca="true" t="shared" si="23" ref="A69:A77">A3</f>
        <v>2. Вольфсбург - Боруссия М </v>
      </c>
      <c r="B69" s="6">
        <f t="shared" si="17"/>
        <v>0</v>
      </c>
      <c r="C69" s="33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1</v>
      </c>
      <c r="H69" s="7"/>
      <c r="I69" s="6"/>
      <c r="J69" s="6"/>
      <c r="K69" s="6"/>
      <c r="L69" s="6"/>
      <c r="M69" s="6"/>
      <c r="N69" s="6"/>
      <c r="O69" s="28"/>
    </row>
    <row r="70" spans="1:15" ht="12.75" hidden="1">
      <c r="A70" s="6" t="str">
        <f t="shared" si="23"/>
        <v>3. Дармштадт - Герта </v>
      </c>
      <c r="B70" s="6">
        <f t="shared" si="17"/>
        <v>0</v>
      </c>
      <c r="C70" s="33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1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8"/>
    </row>
    <row r="71" spans="1:15" ht="12.75" hidden="1">
      <c r="A71" s="6" t="str">
        <f t="shared" si="23"/>
        <v>4. Майнц - Айнтрахт </v>
      </c>
      <c r="B71" s="6">
        <f t="shared" si="17"/>
        <v>0</v>
      </c>
      <c r="C71" s="33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8"/>
    </row>
    <row r="72" spans="1:15" ht="12.75" hidden="1">
      <c r="A72" s="6" t="str">
        <f t="shared" si="23"/>
        <v>5. Фрайбург - Ингольштадт </v>
      </c>
      <c r="B72" s="6">
        <f t="shared" si="17"/>
        <v>1</v>
      </c>
      <c r="C72" s="33">
        <f t="shared" si="18"/>
        <v>0</v>
      </c>
      <c r="D72" s="6">
        <f t="shared" si="19"/>
        <v>0</v>
      </c>
      <c r="E72" s="6">
        <f t="shared" si="20"/>
        <v>1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8"/>
    </row>
    <row r="73" spans="1:15" ht="12.75" hidden="1">
      <c r="A73" s="6" t="str">
        <f t="shared" si="23"/>
        <v>6. Вердер - Хоффенхайм </v>
      </c>
      <c r="B73" s="6">
        <f t="shared" si="17"/>
        <v>0</v>
      </c>
      <c r="C73" s="33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8"/>
    </row>
    <row r="74" spans="1:15" ht="12.75" hidden="1">
      <c r="A74" s="6" t="str">
        <f t="shared" si="23"/>
        <v>7. Эспаньол - Валенсия </v>
      </c>
      <c r="B74" s="6">
        <f t="shared" si="17"/>
        <v>0</v>
      </c>
      <c r="C74" s="33">
        <f t="shared" si="18"/>
        <v>1</v>
      </c>
      <c r="D74" s="6">
        <f t="shared" si="19"/>
        <v>1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8"/>
    </row>
    <row r="75" spans="1:15" ht="12.75" hidden="1">
      <c r="A75" s="6" t="str">
        <f t="shared" si="23"/>
        <v>8. Фиорентина - Лацио </v>
      </c>
      <c r="B75" s="6">
        <f t="shared" si="17"/>
        <v>1</v>
      </c>
      <c r="C75" s="33">
        <f t="shared" si="18"/>
        <v>0</v>
      </c>
      <c r="D75" s="6">
        <f t="shared" si="19"/>
        <v>0</v>
      </c>
      <c r="E75" s="6">
        <f t="shared" si="20"/>
        <v>0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8"/>
    </row>
    <row r="76" spans="1:15" ht="12.75" hidden="1">
      <c r="A76" s="6" t="str">
        <f t="shared" si="23"/>
        <v>9. Осасуна - Гранада </v>
      </c>
      <c r="B76" s="6">
        <f t="shared" si="17"/>
        <v>0</v>
      </c>
      <c r="C76" s="33">
        <f t="shared" si="18"/>
        <v>0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8"/>
    </row>
    <row r="77" spans="1:15" ht="12.75" hidden="1">
      <c r="A77" s="29" t="str">
        <f t="shared" si="23"/>
        <v>10. Аталанта - Милан </v>
      </c>
      <c r="B77" s="29">
        <f t="shared" si="17"/>
        <v>0</v>
      </c>
      <c r="C77" s="35">
        <f t="shared" si="18"/>
        <v>0</v>
      </c>
      <c r="D77" s="29">
        <f t="shared" si="19"/>
        <v>1</v>
      </c>
      <c r="E77" s="29">
        <f t="shared" si="20"/>
        <v>0</v>
      </c>
      <c r="F77" s="29">
        <f t="shared" si="21"/>
        <v>0</v>
      </c>
      <c r="G77" s="29">
        <f t="shared" si="22"/>
        <v>0</v>
      </c>
      <c r="H77" s="31"/>
      <c r="I77" s="29"/>
      <c r="J77" s="29"/>
      <c r="K77" s="29"/>
      <c r="L77" s="29"/>
      <c r="M77" s="29"/>
      <c r="N77" s="29"/>
      <c r="O77" s="32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00390625" style="0" customWidth="1"/>
    <col min="4" max="4" width="4.625" style="1" customWidth="1"/>
    <col min="5" max="12" width="5.25390625" style="0" customWidth="1"/>
  </cols>
  <sheetData>
    <row r="1" spans="1:4" ht="12.75" customHeight="1">
      <c r="A1" s="12" t="str">
        <f>CONCATENATE(Программа!A27,Программа!B27,Программа!B28)</f>
        <v>Кубок. Glory Shield 13-14.05. </v>
      </c>
      <c r="B1" s="13" t="s">
        <v>11</v>
      </c>
      <c r="C1" s="13" t="s">
        <v>14</v>
      </c>
      <c r="D1" s="62" t="s">
        <v>0</v>
      </c>
    </row>
    <row r="2" spans="1:4" ht="12.75" customHeight="1">
      <c r="A2" s="49" t="str">
        <f>Программа!B29</f>
        <v>1. Вольфсбург - Боруссия М </v>
      </c>
      <c r="B2" s="15">
        <v>1</v>
      </c>
      <c r="C2" s="15">
        <v>2</v>
      </c>
      <c r="D2" s="63" t="s">
        <v>17</v>
      </c>
    </row>
    <row r="3" spans="1:4" ht="12.75">
      <c r="A3" s="49" t="str">
        <f>Программа!B30</f>
        <v>2. Вердер - Хоффенхайм </v>
      </c>
      <c r="B3" s="15">
        <v>2</v>
      </c>
      <c r="C3" s="15">
        <v>2</v>
      </c>
      <c r="D3" s="63">
        <v>2</v>
      </c>
    </row>
    <row r="4" spans="1:4" ht="12.75">
      <c r="A4" s="49" t="str">
        <f>Программа!B31</f>
        <v>3. Эспаньол - Валенсия </v>
      </c>
      <c r="B4" s="15">
        <v>1</v>
      </c>
      <c r="C4" s="15">
        <v>1</v>
      </c>
      <c r="D4" s="63">
        <v>2</v>
      </c>
    </row>
    <row r="5" spans="1:4" ht="12.75">
      <c r="A5" s="49" t="str">
        <f>Программа!B32</f>
        <v>4. Фиорентина - Лацио </v>
      </c>
      <c r="B5" s="15">
        <v>1</v>
      </c>
      <c r="C5" s="15">
        <v>2</v>
      </c>
      <c r="D5" s="63">
        <v>1</v>
      </c>
    </row>
    <row r="6" spans="1:4" ht="12.75">
      <c r="A6" s="49" t="str">
        <f>Программа!B33</f>
        <v>5. Аталанта - Милан </v>
      </c>
      <c r="B6" s="15">
        <v>1</v>
      </c>
      <c r="C6" s="15">
        <v>1</v>
      </c>
      <c r="D6" s="63" t="s">
        <v>17</v>
      </c>
    </row>
    <row r="7" spans="1:4" ht="12.75">
      <c r="A7" s="49" t="str">
        <f>Программа!B34</f>
        <v>6. Алавес - Сельта </v>
      </c>
      <c r="B7" s="15">
        <v>1</v>
      </c>
      <c r="C7" s="15">
        <v>1</v>
      </c>
      <c r="D7" s="63">
        <v>1</v>
      </c>
    </row>
    <row r="8" spans="1:4" ht="12.75">
      <c r="A8" s="49" t="str">
        <f>Программа!B35</f>
        <v>7. Рома - Ювентус </v>
      </c>
      <c r="B8" s="15">
        <v>1</v>
      </c>
      <c r="C8" s="15">
        <v>1</v>
      </c>
      <c r="D8" s="63">
        <v>1</v>
      </c>
    </row>
    <row r="9" spans="1:4" ht="12.75">
      <c r="A9" s="49" t="str">
        <f>Программа!B36</f>
        <v>8. Бастия - Лорьян </v>
      </c>
      <c r="B9" s="15">
        <v>2</v>
      </c>
      <c r="C9" s="15" t="s">
        <v>17</v>
      </c>
      <c r="D9" s="63">
        <v>1</v>
      </c>
    </row>
    <row r="10" spans="1:4" ht="12.75">
      <c r="A10" s="49" t="str">
        <f>Программа!B37</f>
        <v>9. Метц - Тулуза </v>
      </c>
      <c r="B10" s="15" t="s">
        <v>17</v>
      </c>
      <c r="C10" s="15" t="s">
        <v>17</v>
      </c>
      <c r="D10" s="63" t="s">
        <v>17</v>
      </c>
    </row>
    <row r="11" spans="1:4" ht="12.75">
      <c r="A11" s="49" t="str">
        <f>Программа!B38</f>
        <v>10. Бордо - Марсель </v>
      </c>
      <c r="B11" s="15">
        <v>1</v>
      </c>
      <c r="C11" s="65" t="s">
        <v>17</v>
      </c>
      <c r="D11" s="63" t="s">
        <v>17</v>
      </c>
    </row>
    <row r="12" spans="1:4" ht="12.75">
      <c r="A12" s="17" t="s">
        <v>2</v>
      </c>
      <c r="B12" s="18">
        <f>SUM(B20:B29)</f>
        <v>5</v>
      </c>
      <c r="C12" s="18">
        <f>SUM(C20:C29)</f>
        <v>5</v>
      </c>
      <c r="D12" s="4"/>
    </row>
    <row r="13" spans="1:4" ht="12.75">
      <c r="A13" s="3" t="s">
        <v>1</v>
      </c>
      <c r="B13" s="67" t="str">
        <f>SUM(B56:B65)&amp;"-"&amp;SUM(C56:C65)</f>
        <v>1-1</v>
      </c>
      <c r="C13" s="68"/>
      <c r="D13" s="2"/>
    </row>
    <row r="18" s="6" customFormat="1" ht="12.75" hidden="1">
      <c r="D18" s="7"/>
    </row>
    <row r="19" spans="1:4" s="6" customFormat="1" ht="12.75" hidden="1">
      <c r="A19" s="51" t="s">
        <v>2</v>
      </c>
      <c r="B19" s="25" t="str">
        <f>B1</f>
        <v>Дин</v>
      </c>
      <c r="C19" s="25" t="str">
        <f>C1</f>
        <v>Лид</v>
      </c>
      <c r="D19" s="52"/>
    </row>
    <row r="20" spans="1:4" s="6" customFormat="1" ht="12.75" hidden="1">
      <c r="A20" s="53"/>
      <c r="B20" s="22">
        <f aca="true" t="shared" si="0" ref="B20:C29">IF(OR(LEFT(B2)=LEFT($D2),RIGHT(B2)=RIGHT($D2)),1,0)</f>
        <v>0</v>
      </c>
      <c r="C20" s="22">
        <f t="shared" si="0"/>
        <v>0</v>
      </c>
      <c r="D20" s="54"/>
    </row>
    <row r="21" spans="1:4" s="6" customFormat="1" ht="12.75" hidden="1">
      <c r="A21" s="53"/>
      <c r="B21" s="22">
        <f t="shared" si="0"/>
        <v>1</v>
      </c>
      <c r="C21" s="22">
        <f t="shared" si="0"/>
        <v>1</v>
      </c>
      <c r="D21" s="54"/>
    </row>
    <row r="22" spans="1:4" s="6" customFormat="1" ht="12.75" hidden="1">
      <c r="A22" s="53"/>
      <c r="B22" s="22">
        <f t="shared" si="0"/>
        <v>0</v>
      </c>
      <c r="C22" s="22">
        <f t="shared" si="0"/>
        <v>0</v>
      </c>
      <c r="D22" s="54"/>
    </row>
    <row r="23" spans="1:4" s="6" customFormat="1" ht="12.75" hidden="1">
      <c r="A23" s="53"/>
      <c r="B23" s="22">
        <f t="shared" si="0"/>
        <v>1</v>
      </c>
      <c r="C23" s="22">
        <f t="shared" si="0"/>
        <v>0</v>
      </c>
      <c r="D23" s="54"/>
    </row>
    <row r="24" spans="1:4" s="6" customFormat="1" ht="12.75" hidden="1">
      <c r="A24" s="53"/>
      <c r="B24" s="22">
        <f t="shared" si="0"/>
        <v>0</v>
      </c>
      <c r="C24" s="22">
        <f t="shared" si="0"/>
        <v>0</v>
      </c>
      <c r="D24" s="54"/>
    </row>
    <row r="25" spans="1:4" s="6" customFormat="1" ht="12.75" hidden="1">
      <c r="A25" s="53"/>
      <c r="B25" s="22">
        <f t="shared" si="0"/>
        <v>1</v>
      </c>
      <c r="C25" s="22">
        <f t="shared" si="0"/>
        <v>1</v>
      </c>
      <c r="D25" s="54"/>
    </row>
    <row r="26" spans="1:4" s="6" customFormat="1" ht="12.75" hidden="1">
      <c r="A26" s="53"/>
      <c r="B26" s="22">
        <f t="shared" si="0"/>
        <v>1</v>
      </c>
      <c r="C26" s="22">
        <f t="shared" si="0"/>
        <v>1</v>
      </c>
      <c r="D26" s="54"/>
    </row>
    <row r="27" spans="1:4" s="6" customFormat="1" ht="12.75" hidden="1">
      <c r="A27" s="53"/>
      <c r="B27" s="22">
        <f t="shared" si="0"/>
        <v>0</v>
      </c>
      <c r="C27" s="22">
        <f t="shared" si="0"/>
        <v>0</v>
      </c>
      <c r="D27" s="54"/>
    </row>
    <row r="28" spans="1:4" s="6" customFormat="1" ht="12.75" hidden="1">
      <c r="A28" s="53"/>
      <c r="B28" s="22">
        <f t="shared" si="0"/>
        <v>1</v>
      </c>
      <c r="C28" s="22">
        <f t="shared" si="0"/>
        <v>1</v>
      </c>
      <c r="D28" s="54"/>
    </row>
    <row r="29" spans="1:4" s="6" customFormat="1" ht="12.75" hidden="1">
      <c r="A29" s="55"/>
      <c r="B29" s="36">
        <f t="shared" si="0"/>
        <v>0</v>
      </c>
      <c r="C29" s="36">
        <f t="shared" si="0"/>
        <v>1</v>
      </c>
      <c r="D29" s="56"/>
    </row>
    <row r="30" spans="2:4" s="6" customFormat="1" ht="12.75" hidden="1">
      <c r="B30" s="22"/>
      <c r="C30" s="22"/>
      <c r="D30" s="7"/>
    </row>
    <row r="31" spans="1:4" s="6" customFormat="1" ht="12.75" hidden="1">
      <c r="A31" s="51" t="s">
        <v>2</v>
      </c>
      <c r="B31" s="25" t="e">
        <f>#REF!</f>
        <v>#REF!</v>
      </c>
      <c r="C31" s="25" t="e">
        <f>#REF!</f>
        <v>#REF!</v>
      </c>
      <c r="D31" s="52"/>
    </row>
    <row r="32" spans="1:4" s="6" customFormat="1" ht="12.75" hidden="1">
      <c r="A32" s="53"/>
      <c r="B32" s="22" t="e">
        <f>IF(OR(LEFT(#REF!)=LEFT(#REF!),RIGHT(#REF!)=RIGHT(#REF!)),1,0)</f>
        <v>#REF!</v>
      </c>
      <c r="C32" s="22" t="e">
        <f>IF(OR(LEFT(#REF!)=LEFT(#REF!),RIGHT(#REF!)=RIGHT(#REF!)),1,0)</f>
        <v>#REF!</v>
      </c>
      <c r="D32" s="54"/>
    </row>
    <row r="33" spans="1:4" s="6" customFormat="1" ht="12.75" hidden="1">
      <c r="A33" s="53"/>
      <c r="B33" s="22" t="e">
        <f>IF(OR(LEFT(#REF!)=LEFT(#REF!),RIGHT(#REF!)=RIGHT(#REF!)),1,0)</f>
        <v>#REF!</v>
      </c>
      <c r="C33" s="22" t="e">
        <f>IF(OR(LEFT(#REF!)=LEFT(#REF!),RIGHT(#REF!)=RIGHT(#REF!)),1,0)</f>
        <v>#REF!</v>
      </c>
      <c r="D33" s="54"/>
    </row>
    <row r="34" spans="1:4" s="6" customFormat="1" ht="12.75" hidden="1">
      <c r="A34" s="53"/>
      <c r="B34" s="22" t="e">
        <f>IF(OR(LEFT(#REF!)=LEFT(#REF!),RIGHT(#REF!)=RIGHT(#REF!)),1,0)</f>
        <v>#REF!</v>
      </c>
      <c r="C34" s="22" t="e">
        <f>IF(OR(LEFT(#REF!)=LEFT(#REF!),RIGHT(#REF!)=RIGHT(#REF!)),1,0)</f>
        <v>#REF!</v>
      </c>
      <c r="D34" s="54"/>
    </row>
    <row r="35" spans="1:4" s="6" customFormat="1" ht="12.75" hidden="1">
      <c r="A35" s="53"/>
      <c r="B35" s="22" t="e">
        <f>IF(OR(LEFT(#REF!)=LEFT(#REF!),RIGHT(#REF!)=RIGHT(#REF!)),1,0)</f>
        <v>#REF!</v>
      </c>
      <c r="C35" s="22" t="e">
        <f>IF(OR(LEFT(#REF!)=LEFT(#REF!),RIGHT(#REF!)=RIGHT(#REF!)),1,0)</f>
        <v>#REF!</v>
      </c>
      <c r="D35" s="54"/>
    </row>
    <row r="36" spans="1:4" s="6" customFormat="1" ht="12.75" hidden="1">
      <c r="A36" s="53"/>
      <c r="B36" s="22" t="e">
        <f>IF(OR(LEFT(#REF!)=LEFT(#REF!),RIGHT(#REF!)=RIGHT(#REF!)),1,0)</f>
        <v>#REF!</v>
      </c>
      <c r="C36" s="22" t="e">
        <f>IF(OR(LEFT(#REF!)=LEFT(#REF!),RIGHT(#REF!)=RIGHT(#REF!)),1,0)</f>
        <v>#REF!</v>
      </c>
      <c r="D36" s="54"/>
    </row>
    <row r="37" spans="1:4" s="6" customFormat="1" ht="12.75" hidden="1">
      <c r="A37" s="53"/>
      <c r="B37" s="22" t="e">
        <f>IF(OR(LEFT(#REF!)=LEFT(#REF!),RIGHT(#REF!)=RIGHT(#REF!)),1,0)</f>
        <v>#REF!</v>
      </c>
      <c r="C37" s="22" t="e">
        <f>IF(OR(LEFT(#REF!)=LEFT(#REF!),RIGHT(#REF!)=RIGHT(#REF!)),1,0)</f>
        <v>#REF!</v>
      </c>
      <c r="D37" s="54"/>
    </row>
    <row r="38" spans="1:4" s="6" customFormat="1" ht="12.75" hidden="1">
      <c r="A38" s="53"/>
      <c r="B38" s="22" t="e">
        <f>IF(OR(LEFT(#REF!)=LEFT(#REF!),RIGHT(#REF!)=RIGHT(#REF!)),1,0)</f>
        <v>#REF!</v>
      </c>
      <c r="C38" s="22" t="e">
        <f>IF(OR(LEFT(#REF!)=LEFT(#REF!),RIGHT(#REF!)=RIGHT(#REF!)),1,0)</f>
        <v>#REF!</v>
      </c>
      <c r="D38" s="54"/>
    </row>
    <row r="39" spans="1:4" s="6" customFormat="1" ht="12.75" hidden="1">
      <c r="A39" s="53"/>
      <c r="B39" s="22" t="e">
        <f>IF(OR(LEFT(#REF!)=LEFT(#REF!),RIGHT(#REF!)=RIGHT(#REF!)),1,0)</f>
        <v>#REF!</v>
      </c>
      <c r="C39" s="22" t="e">
        <f>IF(OR(LEFT(#REF!)=LEFT(#REF!),RIGHT(#REF!)=RIGHT(#REF!)),1,0)</f>
        <v>#REF!</v>
      </c>
      <c r="D39" s="54"/>
    </row>
    <row r="40" spans="1:4" s="6" customFormat="1" ht="12.75" hidden="1">
      <c r="A40" s="53"/>
      <c r="B40" s="22" t="e">
        <f>IF(OR(LEFT(#REF!)=LEFT(#REF!),RIGHT(#REF!)=RIGHT(#REF!)),1,0)</f>
        <v>#REF!</v>
      </c>
      <c r="C40" s="22" t="e">
        <f>IF(OR(LEFT(#REF!)=LEFT(#REF!),RIGHT(#REF!)=RIGHT(#REF!)),1,0)</f>
        <v>#REF!</v>
      </c>
      <c r="D40" s="54"/>
    </row>
    <row r="41" spans="1:4" s="6" customFormat="1" ht="12.75" hidden="1">
      <c r="A41" s="55"/>
      <c r="B41" s="36" t="e">
        <f>IF(OR(LEFT(#REF!)=LEFT(#REF!),RIGHT(#REF!)=RIGHT(#REF!)),1,0)</f>
        <v>#REF!</v>
      </c>
      <c r="C41" s="36" t="e">
        <f>IF(OR(LEFT(#REF!)=LEFT(#REF!),RIGHT(#REF!)=RIGHT(#REF!)),1,0)</f>
        <v>#REF!</v>
      </c>
      <c r="D41" s="56"/>
    </row>
    <row r="42" spans="2:4" s="6" customFormat="1" ht="12.75" hidden="1">
      <c r="B42" s="22"/>
      <c r="C42" s="22"/>
      <c r="D42" s="7"/>
    </row>
    <row r="43" spans="1:11" ht="12.75" hidden="1">
      <c r="A43" s="51" t="s">
        <v>2</v>
      </c>
      <c r="B43" s="25" t="e">
        <f>#REF!</f>
        <v>#REF!</v>
      </c>
      <c r="C43" s="25" t="e">
        <f>#REF!</f>
        <v>#REF!</v>
      </c>
      <c r="D43" s="52"/>
      <c r="E43" s="6"/>
      <c r="F43" s="6"/>
      <c r="G43" s="6"/>
      <c r="H43" s="6"/>
      <c r="I43" s="6"/>
      <c r="J43" s="6"/>
      <c r="K43" s="6"/>
    </row>
    <row r="44" spans="1:11" ht="12.75" hidden="1">
      <c r="A44" s="53"/>
      <c r="B44" s="22" t="e">
        <f>IF(OR(LEFT(#REF!)=LEFT(#REF!),RIGHT(#REF!)=RIGHT(#REF!)),1,0)</f>
        <v>#REF!</v>
      </c>
      <c r="C44" s="22" t="e">
        <f>IF(OR(LEFT(#REF!)=LEFT(#REF!),RIGHT(#REF!)=RIGHT(#REF!)),1,0)</f>
        <v>#REF!</v>
      </c>
      <c r="D44" s="54"/>
      <c r="E44" s="6"/>
      <c r="F44" s="6"/>
      <c r="G44" s="6"/>
      <c r="H44" s="6"/>
      <c r="I44" s="6"/>
      <c r="J44" s="6"/>
      <c r="K44" s="6"/>
    </row>
    <row r="45" spans="1:11" ht="12.75" hidden="1">
      <c r="A45" s="53"/>
      <c r="B45" s="22" t="e">
        <f>IF(OR(LEFT(#REF!)=LEFT(#REF!),RIGHT(#REF!)=RIGHT(#REF!)),1,0)</f>
        <v>#REF!</v>
      </c>
      <c r="C45" s="22" t="e">
        <f>IF(OR(LEFT(#REF!)=LEFT(#REF!),RIGHT(#REF!)=RIGHT(#REF!)),1,0)</f>
        <v>#REF!</v>
      </c>
      <c r="D45" s="54"/>
      <c r="E45" s="6"/>
      <c r="F45" s="6"/>
      <c r="G45" s="6"/>
      <c r="H45" s="6"/>
      <c r="I45" s="6"/>
      <c r="J45" s="6"/>
      <c r="K45" s="6"/>
    </row>
    <row r="46" spans="1:11" ht="12.75" hidden="1">
      <c r="A46" s="53"/>
      <c r="B46" s="22" t="e">
        <f>IF(OR(LEFT(#REF!)=LEFT(#REF!),RIGHT(#REF!)=RIGHT(#REF!)),1,0)</f>
        <v>#REF!</v>
      </c>
      <c r="C46" s="22" t="e">
        <f>IF(OR(LEFT(#REF!)=LEFT(#REF!),RIGHT(#REF!)=RIGHT(#REF!)),1,0)</f>
        <v>#REF!</v>
      </c>
      <c r="D46" s="54"/>
      <c r="E46" s="6"/>
      <c r="F46" s="6"/>
      <c r="G46" s="6"/>
      <c r="H46" s="6"/>
      <c r="I46" s="6"/>
      <c r="J46" s="6"/>
      <c r="K46" s="6"/>
    </row>
    <row r="47" spans="1:11" ht="12.75" hidden="1">
      <c r="A47" s="53"/>
      <c r="B47" s="22" t="e">
        <f>IF(OR(LEFT(#REF!)=LEFT(#REF!),RIGHT(#REF!)=RIGHT(#REF!)),1,0)</f>
        <v>#REF!</v>
      </c>
      <c r="C47" s="22" t="e">
        <f>IF(OR(LEFT(#REF!)=LEFT(#REF!),RIGHT(#REF!)=RIGHT(#REF!)),1,0)</f>
        <v>#REF!</v>
      </c>
      <c r="D47" s="54"/>
      <c r="E47" s="6"/>
      <c r="F47" s="6"/>
      <c r="G47" s="6"/>
      <c r="H47" s="6"/>
      <c r="I47" s="6"/>
      <c r="J47" s="6"/>
      <c r="K47" s="6"/>
    </row>
    <row r="48" spans="1:11" ht="12.75" hidden="1">
      <c r="A48" s="53"/>
      <c r="B48" s="22" t="e">
        <f>IF(OR(LEFT(#REF!)=LEFT(#REF!),RIGHT(#REF!)=RIGHT(#REF!)),1,0)</f>
        <v>#REF!</v>
      </c>
      <c r="C48" s="22" t="e">
        <f>IF(OR(LEFT(#REF!)=LEFT(#REF!),RIGHT(#REF!)=RIGHT(#REF!)),1,0)</f>
        <v>#REF!</v>
      </c>
      <c r="D48" s="54"/>
      <c r="E48" s="6"/>
      <c r="F48" s="6"/>
      <c r="G48" s="6"/>
      <c r="H48" s="6"/>
      <c r="I48" s="6"/>
      <c r="J48" s="6"/>
      <c r="K48" s="6"/>
    </row>
    <row r="49" spans="1:11" ht="12.75" hidden="1">
      <c r="A49" s="53"/>
      <c r="B49" s="22" t="e">
        <f>IF(OR(LEFT(#REF!)=LEFT(#REF!),RIGHT(#REF!)=RIGHT(#REF!)),1,0)</f>
        <v>#REF!</v>
      </c>
      <c r="C49" s="22" t="e">
        <f>IF(OR(LEFT(#REF!)=LEFT(#REF!),RIGHT(#REF!)=RIGHT(#REF!)),1,0)</f>
        <v>#REF!</v>
      </c>
      <c r="D49" s="54"/>
      <c r="E49" s="6"/>
      <c r="F49" s="6"/>
      <c r="G49" s="6"/>
      <c r="H49" s="6"/>
      <c r="I49" s="6"/>
      <c r="J49" s="6"/>
      <c r="K49" s="6"/>
    </row>
    <row r="50" spans="1:11" ht="12.75" hidden="1">
      <c r="A50" s="53"/>
      <c r="B50" s="22" t="e">
        <f>IF(OR(LEFT(#REF!)=LEFT(#REF!),RIGHT(#REF!)=RIGHT(#REF!)),1,0)</f>
        <v>#REF!</v>
      </c>
      <c r="C50" s="22" t="e">
        <f>IF(OR(LEFT(#REF!)=LEFT(#REF!),RIGHT(#REF!)=RIGHT(#REF!)),1,0)</f>
        <v>#REF!</v>
      </c>
      <c r="D50" s="54"/>
      <c r="E50" s="6"/>
      <c r="F50" s="6"/>
      <c r="G50" s="6"/>
      <c r="H50" s="6"/>
      <c r="I50" s="6"/>
      <c r="J50" s="6"/>
      <c r="K50" s="6"/>
    </row>
    <row r="51" spans="1:11" ht="12.75" hidden="1">
      <c r="A51" s="53"/>
      <c r="B51" s="22" t="e">
        <f>IF(OR(LEFT(#REF!)=LEFT(#REF!),RIGHT(#REF!)=RIGHT(#REF!)),1,0)</f>
        <v>#REF!</v>
      </c>
      <c r="C51" s="22" t="e">
        <f>IF(OR(LEFT(#REF!)=LEFT(#REF!),RIGHT(#REF!)=RIGHT(#REF!)),1,0)</f>
        <v>#REF!</v>
      </c>
      <c r="D51" s="54"/>
      <c r="E51" s="6"/>
      <c r="F51" s="6"/>
      <c r="G51" s="6"/>
      <c r="H51" s="6"/>
      <c r="I51" s="6"/>
      <c r="J51" s="6"/>
      <c r="K51" s="6"/>
    </row>
    <row r="52" spans="1:11" ht="12.75" hidden="1">
      <c r="A52" s="53"/>
      <c r="B52" s="22" t="e">
        <f>IF(OR(LEFT(#REF!)=LEFT(#REF!),RIGHT(#REF!)=RIGHT(#REF!)),1,0)</f>
        <v>#REF!</v>
      </c>
      <c r="C52" s="22" t="e">
        <f>IF(OR(LEFT(#REF!)=LEFT(#REF!),RIGHT(#REF!)=RIGHT(#REF!)),1,0)</f>
        <v>#REF!</v>
      </c>
      <c r="D52" s="54"/>
      <c r="E52" s="6"/>
      <c r="F52" s="6"/>
      <c r="G52" s="6"/>
      <c r="H52" s="6"/>
      <c r="I52" s="6"/>
      <c r="J52" s="6"/>
      <c r="K52" s="6"/>
    </row>
    <row r="53" spans="1:11" ht="12.75" hidden="1">
      <c r="A53" s="55"/>
      <c r="B53" s="36" t="e">
        <f>IF(OR(LEFT(#REF!)=LEFT(#REF!),RIGHT(#REF!)=RIGHT(#REF!)),1,0)</f>
        <v>#REF!</v>
      </c>
      <c r="C53" s="36" t="e">
        <f>IF(OR(LEFT(#REF!)=LEFT(#REF!),RIGHT(#REF!)=RIGHT(#REF!)),1,0)</f>
        <v>#REF!</v>
      </c>
      <c r="D53" s="56"/>
      <c r="E53" s="6"/>
      <c r="F53" s="6"/>
      <c r="G53" s="6"/>
      <c r="H53" s="6"/>
      <c r="I53" s="6"/>
      <c r="J53" s="6"/>
      <c r="K53" s="6"/>
    </row>
    <row r="54" spans="2:3" ht="12.75" hidden="1">
      <c r="B54" s="4"/>
      <c r="C54" s="4"/>
    </row>
    <row r="55" spans="1:4" s="6" customFormat="1" ht="12.75" hidden="1">
      <c r="A55" s="51" t="s">
        <v>4</v>
      </c>
      <c r="B55" s="25" t="str">
        <f>B1</f>
        <v>Дин</v>
      </c>
      <c r="C55" s="25" t="str">
        <f>C1</f>
        <v>Лид</v>
      </c>
      <c r="D55" s="52"/>
    </row>
    <row r="56" spans="1:4" s="6" customFormat="1" ht="12.75" hidden="1">
      <c r="A56" s="53"/>
      <c r="B56" s="6">
        <f>IF(B20&gt;C20,1,0)</f>
        <v>0</v>
      </c>
      <c r="C56" s="33">
        <f>IF(C20&gt;B20,1,0)</f>
        <v>0</v>
      </c>
      <c r="D56" s="54"/>
    </row>
    <row r="57" spans="1:4" s="6" customFormat="1" ht="12.75" hidden="1">
      <c r="A57" s="53"/>
      <c r="B57" s="6">
        <f aca="true" t="shared" si="1" ref="B57:B65">IF(B21&gt;C21,1,0)</f>
        <v>0</v>
      </c>
      <c r="C57" s="33">
        <f aca="true" t="shared" si="2" ref="C57:C65">IF(C21&gt;B21,1,0)</f>
        <v>0</v>
      </c>
      <c r="D57" s="54"/>
    </row>
    <row r="58" spans="1:4" s="6" customFormat="1" ht="12.75" hidden="1">
      <c r="A58" s="53"/>
      <c r="B58" s="6">
        <f t="shared" si="1"/>
        <v>0</v>
      </c>
      <c r="C58" s="33">
        <f t="shared" si="2"/>
        <v>0</v>
      </c>
      <c r="D58" s="54"/>
    </row>
    <row r="59" spans="1:4" s="6" customFormat="1" ht="12.75" hidden="1">
      <c r="A59" s="53"/>
      <c r="B59" s="6">
        <f t="shared" si="1"/>
        <v>1</v>
      </c>
      <c r="C59" s="33">
        <f t="shared" si="2"/>
        <v>0</v>
      </c>
      <c r="D59" s="54"/>
    </row>
    <row r="60" spans="1:4" s="6" customFormat="1" ht="12.75" hidden="1">
      <c r="A60" s="53"/>
      <c r="B60" s="6">
        <f t="shared" si="1"/>
        <v>0</v>
      </c>
      <c r="C60" s="33">
        <f t="shared" si="2"/>
        <v>0</v>
      </c>
      <c r="D60" s="54"/>
    </row>
    <row r="61" spans="1:4" s="6" customFormat="1" ht="12.75" hidden="1">
      <c r="A61" s="53"/>
      <c r="B61" s="6">
        <f t="shared" si="1"/>
        <v>0</v>
      </c>
      <c r="C61" s="33">
        <f t="shared" si="2"/>
        <v>0</v>
      </c>
      <c r="D61" s="54"/>
    </row>
    <row r="62" spans="1:4" s="6" customFormat="1" ht="12.75" hidden="1">
      <c r="A62" s="53"/>
      <c r="B62" s="6">
        <f t="shared" si="1"/>
        <v>0</v>
      </c>
      <c r="C62" s="33">
        <f t="shared" si="2"/>
        <v>0</v>
      </c>
      <c r="D62" s="54"/>
    </row>
    <row r="63" spans="1:4" s="6" customFormat="1" ht="12.75" hidden="1">
      <c r="A63" s="53"/>
      <c r="B63" s="6">
        <f t="shared" si="1"/>
        <v>0</v>
      </c>
      <c r="C63" s="33">
        <f t="shared" si="2"/>
        <v>0</v>
      </c>
      <c r="D63" s="54"/>
    </row>
    <row r="64" spans="1:4" s="6" customFormat="1" ht="12.75" hidden="1">
      <c r="A64" s="53"/>
      <c r="B64" s="6">
        <f t="shared" si="1"/>
        <v>0</v>
      </c>
      <c r="C64" s="33">
        <f t="shared" si="2"/>
        <v>0</v>
      </c>
      <c r="D64" s="54"/>
    </row>
    <row r="65" spans="1:4" s="6" customFormat="1" ht="12.75" hidden="1">
      <c r="A65" s="55"/>
      <c r="B65" s="29">
        <f t="shared" si="1"/>
        <v>0</v>
      </c>
      <c r="C65" s="35">
        <f t="shared" si="2"/>
        <v>1</v>
      </c>
      <c r="D65" s="56"/>
    </row>
    <row r="66" s="6" customFormat="1" ht="12.75" hidden="1">
      <c r="D66" s="7"/>
    </row>
    <row r="67" spans="1:4" s="6" customFormat="1" ht="12.75" hidden="1">
      <c r="A67" s="51" t="s">
        <v>4</v>
      </c>
      <c r="B67" s="25" t="e">
        <f>#REF!</f>
        <v>#REF!</v>
      </c>
      <c r="C67" s="25" t="e">
        <f>#REF!</f>
        <v>#REF!</v>
      </c>
      <c r="D67" s="52"/>
    </row>
    <row r="68" spans="1:4" s="6" customFormat="1" ht="12.75" hidden="1">
      <c r="A68" s="53"/>
      <c r="B68" s="6" t="e">
        <f>IF(B32&gt;C32,1,0)</f>
        <v>#REF!</v>
      </c>
      <c r="C68" s="33" t="e">
        <f>IF(C32&gt;B32,1,0)</f>
        <v>#REF!</v>
      </c>
      <c r="D68" s="54"/>
    </row>
    <row r="69" spans="1:4" s="6" customFormat="1" ht="12.75" hidden="1">
      <c r="A69" s="53"/>
      <c r="B69" s="6" t="e">
        <f aca="true" t="shared" si="3" ref="B69:B77">IF(B33&gt;C33,1,0)</f>
        <v>#REF!</v>
      </c>
      <c r="C69" s="33" t="e">
        <f aca="true" t="shared" si="4" ref="C69:C77">IF(C33&gt;B33,1,0)</f>
        <v>#REF!</v>
      </c>
      <c r="D69" s="54"/>
    </row>
    <row r="70" spans="1:4" s="6" customFormat="1" ht="12.75" hidden="1">
      <c r="A70" s="53"/>
      <c r="B70" s="6" t="e">
        <f t="shared" si="3"/>
        <v>#REF!</v>
      </c>
      <c r="C70" s="33" t="e">
        <f t="shared" si="4"/>
        <v>#REF!</v>
      </c>
      <c r="D70" s="54"/>
    </row>
    <row r="71" spans="1:4" s="6" customFormat="1" ht="12.75" hidden="1">
      <c r="A71" s="53"/>
      <c r="B71" s="6" t="e">
        <f t="shared" si="3"/>
        <v>#REF!</v>
      </c>
      <c r="C71" s="33" t="e">
        <f t="shared" si="4"/>
        <v>#REF!</v>
      </c>
      <c r="D71" s="54"/>
    </row>
    <row r="72" spans="1:4" s="6" customFormat="1" ht="12.75" hidden="1">
      <c r="A72" s="53"/>
      <c r="B72" s="6" t="e">
        <f t="shared" si="3"/>
        <v>#REF!</v>
      </c>
      <c r="C72" s="33" t="e">
        <f t="shared" si="4"/>
        <v>#REF!</v>
      </c>
      <c r="D72" s="54"/>
    </row>
    <row r="73" spans="1:4" s="6" customFormat="1" ht="12.75" hidden="1">
      <c r="A73" s="53"/>
      <c r="B73" s="6" t="e">
        <f t="shared" si="3"/>
        <v>#REF!</v>
      </c>
      <c r="C73" s="33" t="e">
        <f t="shared" si="4"/>
        <v>#REF!</v>
      </c>
      <c r="D73" s="54"/>
    </row>
    <row r="74" spans="1:4" s="6" customFormat="1" ht="12.75" hidden="1">
      <c r="A74" s="53"/>
      <c r="B74" s="6" t="e">
        <f t="shared" si="3"/>
        <v>#REF!</v>
      </c>
      <c r="C74" s="33" t="e">
        <f t="shared" si="4"/>
        <v>#REF!</v>
      </c>
      <c r="D74" s="54"/>
    </row>
    <row r="75" spans="1:4" s="6" customFormat="1" ht="12.75" hidden="1">
      <c r="A75" s="53"/>
      <c r="B75" s="6" t="e">
        <f t="shared" si="3"/>
        <v>#REF!</v>
      </c>
      <c r="C75" s="33" t="e">
        <f t="shared" si="4"/>
        <v>#REF!</v>
      </c>
      <c r="D75" s="54"/>
    </row>
    <row r="76" spans="1:4" s="6" customFormat="1" ht="12.75" hidden="1">
      <c r="A76" s="53"/>
      <c r="B76" s="6" t="e">
        <f t="shared" si="3"/>
        <v>#REF!</v>
      </c>
      <c r="C76" s="33" t="e">
        <f t="shared" si="4"/>
        <v>#REF!</v>
      </c>
      <c r="D76" s="54"/>
    </row>
    <row r="77" spans="1:4" s="6" customFormat="1" ht="12.75" hidden="1">
      <c r="A77" s="55"/>
      <c r="B77" s="29" t="e">
        <f t="shared" si="3"/>
        <v>#REF!</v>
      </c>
      <c r="C77" s="35" t="e">
        <f t="shared" si="4"/>
        <v>#REF!</v>
      </c>
      <c r="D77" s="56"/>
    </row>
    <row r="78" spans="3:4" s="6" customFormat="1" ht="12.75" hidden="1">
      <c r="C78" s="33"/>
      <c r="D78" s="7"/>
    </row>
    <row r="79" spans="1:4" s="6" customFormat="1" ht="12.75" hidden="1">
      <c r="A79" s="51" t="s">
        <v>4</v>
      </c>
      <c r="B79" s="25" t="e">
        <f>#REF!</f>
        <v>#REF!</v>
      </c>
      <c r="C79" s="25" t="e">
        <f>#REF!</f>
        <v>#REF!</v>
      </c>
      <c r="D79" s="52"/>
    </row>
    <row r="80" spans="1:4" s="6" customFormat="1" ht="12.75" hidden="1">
      <c r="A80" s="53"/>
      <c r="B80" s="6" t="e">
        <f>IF(B44&gt;C44,1,0)</f>
        <v>#REF!</v>
      </c>
      <c r="C80" s="33" t="e">
        <f>IF(C44&gt;B44,1,0)</f>
        <v>#REF!</v>
      </c>
      <c r="D80" s="54"/>
    </row>
    <row r="81" spans="1:4" s="6" customFormat="1" ht="12.75" hidden="1">
      <c r="A81" s="53"/>
      <c r="B81" s="6" t="e">
        <f aca="true" t="shared" si="5" ref="B81:B89">IF(B45&gt;C45,1,0)</f>
        <v>#REF!</v>
      </c>
      <c r="C81" s="33" t="e">
        <f aca="true" t="shared" si="6" ref="C81:C89">IF(C45&gt;B45,1,0)</f>
        <v>#REF!</v>
      </c>
      <c r="D81" s="54"/>
    </row>
    <row r="82" spans="1:4" s="6" customFormat="1" ht="12.75" hidden="1">
      <c r="A82" s="53"/>
      <c r="B82" s="6" t="e">
        <f t="shared" si="5"/>
        <v>#REF!</v>
      </c>
      <c r="C82" s="33" t="e">
        <f t="shared" si="6"/>
        <v>#REF!</v>
      </c>
      <c r="D82" s="54"/>
    </row>
    <row r="83" spans="1:4" s="6" customFormat="1" ht="12.75" hidden="1">
      <c r="A83" s="53"/>
      <c r="B83" s="6" t="e">
        <f t="shared" si="5"/>
        <v>#REF!</v>
      </c>
      <c r="C83" s="33" t="e">
        <f t="shared" si="6"/>
        <v>#REF!</v>
      </c>
      <c r="D83" s="54"/>
    </row>
    <row r="84" spans="1:4" s="6" customFormat="1" ht="12.75" hidden="1">
      <c r="A84" s="53"/>
      <c r="B84" s="6" t="e">
        <f t="shared" si="5"/>
        <v>#REF!</v>
      </c>
      <c r="C84" s="33" t="e">
        <f t="shared" si="6"/>
        <v>#REF!</v>
      </c>
      <c r="D84" s="54"/>
    </row>
    <row r="85" spans="1:4" s="6" customFormat="1" ht="12.75" hidden="1">
      <c r="A85" s="53"/>
      <c r="B85" s="6" t="e">
        <f t="shared" si="5"/>
        <v>#REF!</v>
      </c>
      <c r="C85" s="33" t="e">
        <f t="shared" si="6"/>
        <v>#REF!</v>
      </c>
      <c r="D85" s="54"/>
    </row>
    <row r="86" spans="1:4" s="6" customFormat="1" ht="12.75" hidden="1">
      <c r="A86" s="53"/>
      <c r="B86" s="6" t="e">
        <f t="shared" si="5"/>
        <v>#REF!</v>
      </c>
      <c r="C86" s="33" t="e">
        <f t="shared" si="6"/>
        <v>#REF!</v>
      </c>
      <c r="D86" s="54"/>
    </row>
    <row r="87" spans="1:4" s="6" customFormat="1" ht="12.75" hidden="1">
      <c r="A87" s="53"/>
      <c r="B87" s="6" t="e">
        <f t="shared" si="5"/>
        <v>#REF!</v>
      </c>
      <c r="C87" s="33" t="e">
        <f t="shared" si="6"/>
        <v>#REF!</v>
      </c>
      <c r="D87" s="54"/>
    </row>
    <row r="88" spans="1:4" s="6" customFormat="1" ht="12.75" hidden="1">
      <c r="A88" s="53"/>
      <c r="B88" s="6" t="e">
        <f t="shared" si="5"/>
        <v>#REF!</v>
      </c>
      <c r="C88" s="33" t="e">
        <f t="shared" si="6"/>
        <v>#REF!</v>
      </c>
      <c r="D88" s="54"/>
    </row>
    <row r="89" spans="1:4" s="6" customFormat="1" ht="12.75" hidden="1">
      <c r="A89" s="55"/>
      <c r="B89" s="29" t="e">
        <f t="shared" si="5"/>
        <v>#REF!</v>
      </c>
      <c r="C89" s="35" t="e">
        <f t="shared" si="6"/>
        <v>#REF!</v>
      </c>
      <c r="D89" s="56"/>
    </row>
    <row r="90" spans="3:4" s="6" customFormat="1" ht="12.75" hidden="1">
      <c r="C90" s="33"/>
      <c r="D90" s="7"/>
    </row>
    <row r="91" s="6" customFormat="1" ht="12.75">
      <c r="D91" s="7"/>
    </row>
    <row r="92" s="6" customFormat="1" ht="12.75">
      <c r="D92" s="7"/>
    </row>
    <row r="93" s="6" customFormat="1" ht="12.75">
      <c r="D93" s="7"/>
    </row>
    <row r="94" s="6" customFormat="1" ht="12.75">
      <c r="D94" s="7"/>
    </row>
    <row r="95" s="6" customFormat="1" ht="12.75">
      <c r="D95" s="7"/>
    </row>
    <row r="96" s="6" customFormat="1" ht="12.75">
      <c r="D96" s="7"/>
    </row>
    <row r="97" s="6" customFormat="1" ht="12.75">
      <c r="D97" s="7"/>
    </row>
    <row r="98" s="6" customFormat="1" ht="12.75">
      <c r="D98" s="7"/>
    </row>
    <row r="99" s="6" customFormat="1" ht="12.75">
      <c r="D99" s="7"/>
    </row>
    <row r="100" s="6" customFormat="1" ht="12.75">
      <c r="D100" s="7"/>
    </row>
    <row r="101" s="6" customFormat="1" ht="12.75">
      <c r="D101" s="7"/>
    </row>
    <row r="102" s="6" customFormat="1" ht="12.75">
      <c r="D102" s="7"/>
    </row>
    <row r="103" s="6" customFormat="1" ht="12.75">
      <c r="D103" s="7"/>
    </row>
    <row r="104" s="6" customFormat="1" ht="12.75">
      <c r="D104" s="7"/>
    </row>
    <row r="105" s="6" customFormat="1" ht="12.75">
      <c r="D105" s="7"/>
    </row>
    <row r="106" s="6" customFormat="1" ht="12.75">
      <c r="D106" s="7"/>
    </row>
    <row r="107" s="6" customFormat="1" ht="12.75">
      <c r="D107" s="7"/>
    </row>
    <row r="108" s="6" customFormat="1" ht="12.75">
      <c r="D108" s="7"/>
    </row>
    <row r="109" s="6" customFormat="1" ht="12.75">
      <c r="D109" s="7"/>
    </row>
    <row r="110" s="6" customFormat="1" ht="12.75">
      <c r="D110" s="7"/>
    </row>
  </sheetData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5" zoomScaleNormal="85" workbookViewId="0" topLeftCell="A43">
      <selection activeCell="J67" sqref="J67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4" ht="12.75">
      <c r="A1" s="41" t="str">
        <f>'Д1-Д2'!A1</f>
        <v>Плей-офф (Д1/Д2). П.м. 13.05.</v>
      </c>
      <c r="B1" s="40" t="str">
        <f>'Д1-Д2'!B1</f>
        <v>Лид</v>
      </c>
      <c r="C1" s="40" t="str">
        <f>'Д1-Д2'!C1</f>
        <v>Чер</v>
      </c>
      <c r="D1" s="57" t="str">
        <f>'Д1-Д2'!D1</f>
        <v>Рез</v>
      </c>
    </row>
    <row r="2" spans="1:4" ht="12.75">
      <c r="A2" s="8" t="str">
        <f>'Д1-Д2'!A2</f>
        <v>1. Байер - Кёльн </v>
      </c>
      <c r="B2" s="9" t="str">
        <f>'Д1-Д2'!B2</f>
        <v>Х2</v>
      </c>
      <c r="C2" s="9">
        <f>'Д1-Д2'!C2</f>
        <v>1</v>
      </c>
      <c r="D2" s="58" t="str">
        <f>'Д1-Д2'!D2</f>
        <v>Х</v>
      </c>
    </row>
    <row r="3" spans="1:4" ht="12.75">
      <c r="A3" s="8" t="str">
        <f>'Д1-Д2'!A3</f>
        <v>2. Вольфсбург - Боруссия М </v>
      </c>
      <c r="B3" s="9">
        <f>'Д1-Д2'!B3</f>
        <v>2</v>
      </c>
      <c r="C3" s="9">
        <f>'Д1-Д2'!C3</f>
        <v>1</v>
      </c>
      <c r="D3" s="58" t="str">
        <f>'Д1-Д2'!D3</f>
        <v>Х</v>
      </c>
    </row>
    <row r="4" spans="1:4" ht="12.75">
      <c r="A4" s="8" t="str">
        <f>'Д1-Д2'!A4</f>
        <v>3. Дармштадт - Герта </v>
      </c>
      <c r="B4" s="9">
        <f>'Д1-Д2'!B4</f>
        <v>2</v>
      </c>
      <c r="C4" s="9">
        <f>'Д1-Д2'!C4</f>
        <v>2</v>
      </c>
      <c r="D4" s="58">
        <f>'Д1-Д2'!D4</f>
        <v>2</v>
      </c>
    </row>
    <row r="5" spans="1:4" ht="12.75">
      <c r="A5" s="8" t="str">
        <f>'Д1-Д2'!A5</f>
        <v>4. Майнц - Айнтрахт </v>
      </c>
      <c r="B5" s="9">
        <f>'Д1-Д2'!B5</f>
        <v>1</v>
      </c>
      <c r="C5" s="9">
        <f>'Д1-Д2'!C5</f>
        <v>1</v>
      </c>
      <c r="D5" s="58">
        <f>'Д1-Д2'!D5</f>
        <v>1</v>
      </c>
    </row>
    <row r="6" spans="1:4" ht="12.75">
      <c r="A6" s="8" t="str">
        <f>'Д1-Д2'!A6</f>
        <v>5. Фрайбург - Ингольштадт </v>
      </c>
      <c r="B6" s="9">
        <f>'Д1-Д2'!B6</f>
        <v>1</v>
      </c>
      <c r="C6" s="9">
        <f>'Д1-Д2'!C6</f>
        <v>1</v>
      </c>
      <c r="D6" s="58" t="str">
        <f>'Д1-Д2'!D6</f>
        <v>Х</v>
      </c>
    </row>
    <row r="7" spans="1:4" ht="12.75">
      <c r="A7" s="8" t="str">
        <f>'Д1-Д2'!A7</f>
        <v>6. Вердер - Хоффенхайм </v>
      </c>
      <c r="B7" s="9">
        <f>'Д1-Д2'!B7</f>
        <v>2</v>
      </c>
      <c r="C7" s="9">
        <f>'Д1-Д2'!C7</f>
        <v>2</v>
      </c>
      <c r="D7" s="58">
        <f>'Д1-Д2'!D7</f>
        <v>2</v>
      </c>
    </row>
    <row r="8" spans="1:4" ht="12.75">
      <c r="A8" s="8" t="str">
        <f>'Д1-Д2'!A8</f>
        <v>7. Эспаньол - Валенсия </v>
      </c>
      <c r="B8" s="9">
        <f>'Д1-Д2'!B8</f>
        <v>1</v>
      </c>
      <c r="C8" s="9">
        <f>'Д1-Д2'!C8</f>
        <v>1</v>
      </c>
      <c r="D8" s="58">
        <f>'Д1-Д2'!D8</f>
        <v>2</v>
      </c>
    </row>
    <row r="9" spans="1:4" ht="12.75">
      <c r="A9" s="8" t="str">
        <f>'Д1-Д2'!A9</f>
        <v>8. Фиорентина - Лацио </v>
      </c>
      <c r="B9" s="9">
        <f>'Д1-Д2'!B9</f>
        <v>2</v>
      </c>
      <c r="C9" s="9">
        <f>'Д1-Д2'!C9</f>
        <v>1</v>
      </c>
      <c r="D9" s="58">
        <f>'Д1-Д2'!D9</f>
        <v>1</v>
      </c>
    </row>
    <row r="10" spans="1:4" ht="12.75">
      <c r="A10" s="8" t="str">
        <f>'Д1-Д2'!A10</f>
        <v>9. Осасуна - Гранада </v>
      </c>
      <c r="B10" s="9" t="str">
        <f>'Д1-Д2'!B10</f>
        <v>Х</v>
      </c>
      <c r="C10" s="9">
        <f>'Д1-Д2'!C10</f>
        <v>1</v>
      </c>
      <c r="D10" s="58">
        <f>'Д1-Д2'!D10</f>
        <v>1</v>
      </c>
    </row>
    <row r="11" spans="1:4" ht="12.75">
      <c r="A11" s="8" t="str">
        <f>'Д1-Д2'!A11</f>
        <v>10. Аталанта - Милан </v>
      </c>
      <c r="B11" s="9">
        <f>'Д1-Д2'!B11</f>
        <v>1</v>
      </c>
      <c r="C11" s="9">
        <f>'Д1-Д2'!C11</f>
        <v>1</v>
      </c>
      <c r="D11" s="58" t="str">
        <f>'Д1-Д2'!D11</f>
        <v>Х</v>
      </c>
    </row>
    <row r="12" spans="1:4" ht="12.75">
      <c r="A12" s="39" t="str">
        <f>'Д1-Д2'!A12</f>
        <v>Угадано </v>
      </c>
      <c r="B12" s="40">
        <f>'Д1-Д2'!B12</f>
        <v>4</v>
      </c>
      <c r="C12" s="40">
        <f>'Д1-Д2'!C12</f>
        <v>5</v>
      </c>
      <c r="D12" s="4"/>
    </row>
    <row r="13" spans="1:4" ht="12.75">
      <c r="A13" s="39" t="str">
        <f>'Д1-Д2'!A13</f>
        <v>Счёт</v>
      </c>
      <c r="B13" s="71" t="str">
        <f>'Д1-Д2'!B13</f>
        <v>1-2</v>
      </c>
      <c r="C13" s="71"/>
      <c r="D13" s="1"/>
    </row>
    <row r="14" spans="1:3" ht="12.75">
      <c r="A14" s="37"/>
      <c r="B14" s="23"/>
      <c r="C14" s="23"/>
    </row>
    <row r="15" spans="1:4" ht="12.75">
      <c r="A15" s="41" t="str">
        <f>'Д1-Д2'!A15</f>
        <v>Плей-офф (Д1/Д2). О.м. 14.05.</v>
      </c>
      <c r="B15" s="40" t="str">
        <f>'Д1-Д2'!B15</f>
        <v>Чер</v>
      </c>
      <c r="C15" s="40" t="str">
        <f>'Д1-Д2'!C15</f>
        <v>Лид</v>
      </c>
      <c r="D15" s="57" t="str">
        <f>'Д1-Д2'!D15</f>
        <v>Рез</v>
      </c>
    </row>
    <row r="16" spans="1:4" ht="12.75">
      <c r="A16" s="8" t="str">
        <f>'Д1-Д2'!A16</f>
        <v>1. Кр.Пэлас - Халл Сити </v>
      </c>
      <c r="B16" s="9">
        <f>'Д1-Д2'!B16</f>
        <v>1</v>
      </c>
      <c r="C16" s="9" t="str">
        <f>'Д1-Д2'!C16</f>
        <v>Х</v>
      </c>
      <c r="D16" s="58">
        <f>'Д1-Д2'!D16</f>
        <v>1</v>
      </c>
    </row>
    <row r="17" spans="1:4" ht="12.75">
      <c r="A17" s="8" t="str">
        <f>'Д1-Д2'!A17</f>
        <v>2. Алавес - Сельта </v>
      </c>
      <c r="B17" s="9">
        <f>'Д1-Д2'!B17</f>
        <v>1</v>
      </c>
      <c r="C17" s="9">
        <f>'Д1-Д2'!C17</f>
        <v>1</v>
      </c>
      <c r="D17" s="58">
        <f>'Д1-Д2'!D17</f>
        <v>1</v>
      </c>
    </row>
    <row r="18" spans="1:4" ht="12.75">
      <c r="A18" s="8" t="str">
        <f>'Д1-Д2'!A18</f>
        <v>3. Эйбар - Спортинг </v>
      </c>
      <c r="B18" s="9">
        <f>'Д1-Д2'!B18</f>
        <v>1</v>
      </c>
      <c r="C18" s="9">
        <f>'Д1-Д2'!C18</f>
        <v>1</v>
      </c>
      <c r="D18" s="58">
        <f>'Д1-Д2'!D18</f>
        <v>2</v>
      </c>
    </row>
    <row r="19" spans="1:4" ht="12.75">
      <c r="A19" s="8" t="str">
        <f>'Д1-Д2'!A19</f>
        <v>4. Рома - Ювентус </v>
      </c>
      <c r="B19" s="9">
        <f>'Д1-Д2'!B19</f>
        <v>12</v>
      </c>
      <c r="C19" s="9">
        <f>'Д1-Д2'!C19</f>
        <v>1</v>
      </c>
      <c r="D19" s="58">
        <f>'Д1-Д2'!D19</f>
        <v>1</v>
      </c>
    </row>
    <row r="20" spans="1:4" ht="12.75">
      <c r="A20" s="8" t="str">
        <f>'Д1-Д2'!A20</f>
        <v>5. Бастия - Лорьян </v>
      </c>
      <c r="B20" s="9">
        <f>'Д1-Д2'!B20</f>
        <v>2</v>
      </c>
      <c r="C20" s="9" t="str">
        <f>'Д1-Д2'!C20</f>
        <v>Х</v>
      </c>
      <c r="D20" s="58">
        <f>'Д1-Д2'!D20</f>
        <v>1</v>
      </c>
    </row>
    <row r="21" spans="1:4" ht="12.75">
      <c r="A21" s="8" t="str">
        <f>'Д1-Д2'!A21</f>
        <v>6. Кан - Ренн </v>
      </c>
      <c r="B21" s="9">
        <f>'Д1-Д2'!B21</f>
        <v>1</v>
      </c>
      <c r="C21" s="9">
        <f>'Д1-Д2'!C21</f>
        <v>2</v>
      </c>
      <c r="D21" s="58">
        <f>'Д1-Д2'!D21</f>
        <v>2</v>
      </c>
    </row>
    <row r="22" spans="1:4" ht="12.75">
      <c r="A22" s="8" t="str">
        <f>'Д1-Д2'!A22</f>
        <v>7. Метц - Тулуза </v>
      </c>
      <c r="B22" s="9">
        <f>'Д1-Д2'!B22</f>
        <v>1</v>
      </c>
      <c r="C22" s="9" t="str">
        <f>'Д1-Д2'!C22</f>
        <v>Х</v>
      </c>
      <c r="D22" s="58" t="str">
        <f>'Д1-Д2'!D22</f>
        <v>Х</v>
      </c>
    </row>
    <row r="23" spans="1:4" ht="12.75">
      <c r="A23" s="8" t="str">
        <f>'Д1-Д2'!A23</f>
        <v>8. Монпелье - Лион </v>
      </c>
      <c r="B23" s="9">
        <f>'Д1-Д2'!B23</f>
        <v>2</v>
      </c>
      <c r="C23" s="9">
        <f>'Д1-Д2'!C23</f>
        <v>2</v>
      </c>
      <c r="D23" s="58">
        <f>'Д1-Д2'!D23</f>
        <v>2</v>
      </c>
    </row>
    <row r="24" spans="1:4" ht="12.75">
      <c r="A24" s="8" t="str">
        <f>'Д1-Д2'!A24</f>
        <v>9. Бордо - Марсель </v>
      </c>
      <c r="B24" s="9">
        <f>'Д1-Д2'!B24</f>
        <v>1</v>
      </c>
      <c r="C24" s="9" t="str">
        <f>'Д1-Д2'!C24</f>
        <v>Х</v>
      </c>
      <c r="D24" s="59" t="str">
        <f>'Д1-Д2'!D24</f>
        <v>Х</v>
      </c>
    </row>
    <row r="25" spans="1:4" ht="12.75">
      <c r="A25" s="8" t="str">
        <f>'Д1-Д2'!A25</f>
        <v>10. Дижон - Нанси </v>
      </c>
      <c r="B25" s="9">
        <f>'Д1-Д2'!B25</f>
        <v>1</v>
      </c>
      <c r="C25" s="9" t="str">
        <f>'Д1-Д2'!C25</f>
        <v>Х</v>
      </c>
      <c r="D25" s="58">
        <f>'Д1-Д2'!D25</f>
        <v>1</v>
      </c>
    </row>
    <row r="26" spans="1:4" ht="12.75">
      <c r="A26" s="39" t="str">
        <f>'Д1-Д2'!A26</f>
        <v>Угадано </v>
      </c>
      <c r="B26" s="40">
        <f>'Д1-Д2'!B26</f>
        <v>5</v>
      </c>
      <c r="C26" s="40">
        <f>'Д1-Д2'!C26</f>
        <v>6</v>
      </c>
      <c r="D26" s="23"/>
    </row>
    <row r="27" spans="1:4" ht="12.75">
      <c r="A27" s="39" t="str">
        <f>'Д1-Д2'!A27</f>
        <v>Счёт</v>
      </c>
      <c r="B27" s="73" t="str">
        <f>'Д1-Д2'!B27</f>
        <v>2-3</v>
      </c>
      <c r="C27" s="74"/>
      <c r="D27" s="1"/>
    </row>
    <row r="28" spans="1:9" ht="12.75">
      <c r="A28" s="38"/>
      <c r="D28" s="10"/>
      <c r="E28" s="10"/>
      <c r="F28" s="10"/>
      <c r="G28" s="10"/>
      <c r="H28" s="10"/>
      <c r="I28" s="10"/>
    </row>
    <row r="29" spans="1:8" ht="12.75">
      <c r="A29" s="41" t="str">
        <f>'Д3'!A1</f>
        <v>Д3. 19 тур. 13.05. </v>
      </c>
      <c r="B29" s="40" t="str">
        <f>'Д3'!B1</f>
        <v>Инт</v>
      </c>
      <c r="C29" s="40" t="str">
        <f>'Д3'!C1</f>
        <v>Аяк</v>
      </c>
      <c r="D29" s="41" t="str">
        <f>'Д3'!D1</f>
        <v>Бар</v>
      </c>
      <c r="E29" s="41" t="str">
        <f>'Д3'!E1</f>
        <v>Лил</v>
      </c>
      <c r="F29" s="40" t="str">
        <f>'Д3'!F1</f>
        <v>Чит</v>
      </c>
      <c r="G29" s="40" t="str">
        <f>'Д3'!G1</f>
        <v>Г.Р</v>
      </c>
      <c r="H29" s="61" t="str">
        <f>'Д3'!H1</f>
        <v>Рез</v>
      </c>
    </row>
    <row r="30" spans="1:8" ht="12.75">
      <c r="A30" s="44" t="str">
        <f>'Д3'!A2</f>
        <v>1. Байер - Кёльн </v>
      </c>
      <c r="B30" s="42">
        <f>'Д3'!B2</f>
        <v>1</v>
      </c>
      <c r="C30" s="42">
        <f>'Д3'!C2</f>
        <v>1</v>
      </c>
      <c r="D30" s="43">
        <f>'Д3'!D2</f>
        <v>1</v>
      </c>
      <c r="E30" s="43" t="str">
        <f>'Д3'!E2</f>
        <v>Х</v>
      </c>
      <c r="F30" s="42">
        <f>'Д3'!F2</f>
        <v>1</v>
      </c>
      <c r="G30" s="42">
        <f>'Д3'!G2</f>
        <v>1</v>
      </c>
      <c r="H30" s="58" t="str">
        <f>'Д3'!H2</f>
        <v>Х</v>
      </c>
    </row>
    <row r="31" spans="1:8" ht="12.75">
      <c r="A31" s="44" t="str">
        <f>'Д3'!A3</f>
        <v>2. Вольфсбург - Боруссия М </v>
      </c>
      <c r="B31" s="42">
        <f>'Д3'!B3</f>
        <v>2</v>
      </c>
      <c r="C31" s="42">
        <f>'Д3'!C3</f>
        <v>1</v>
      </c>
      <c r="D31" s="43">
        <f>'Д3'!D3</f>
        <v>1</v>
      </c>
      <c r="E31" s="43" t="str">
        <f>'Д3'!E3</f>
        <v>Х</v>
      </c>
      <c r="F31" s="42">
        <f>'Д3'!F3</f>
        <v>1</v>
      </c>
      <c r="G31" s="42">
        <f>'Д3'!G3</f>
        <v>1</v>
      </c>
      <c r="H31" s="58" t="str">
        <f>'Д3'!H3</f>
        <v>Х</v>
      </c>
    </row>
    <row r="32" spans="1:8" ht="12.75">
      <c r="A32" s="44" t="str">
        <f>'Д3'!A4</f>
        <v>3. Дармштадт - Герта </v>
      </c>
      <c r="B32" s="42">
        <f>'Д3'!B4</f>
        <v>2</v>
      </c>
      <c r="C32" s="42">
        <f>'Д3'!C4</f>
        <v>2</v>
      </c>
      <c r="D32" s="43">
        <f>'Д3'!D4</f>
        <v>2</v>
      </c>
      <c r="E32" s="43">
        <f>'Д3'!E4</f>
        <v>2</v>
      </c>
      <c r="F32" s="42">
        <f>'Д3'!F4</f>
        <v>1</v>
      </c>
      <c r="G32" s="42" t="str">
        <f>'Д3'!G4</f>
        <v>Х</v>
      </c>
      <c r="H32" s="58">
        <f>'Д3'!H4</f>
        <v>2</v>
      </c>
    </row>
    <row r="33" spans="1:8" ht="12.75">
      <c r="A33" s="44" t="str">
        <f>'Д3'!A5</f>
        <v>4. Майнц - Айнтрахт </v>
      </c>
      <c r="B33" s="42">
        <f>'Д3'!B5</f>
        <v>2</v>
      </c>
      <c r="C33" s="42">
        <f>'Д3'!C5</f>
        <v>1</v>
      </c>
      <c r="D33" s="43">
        <f>'Д3'!D5</f>
        <v>1</v>
      </c>
      <c r="E33" s="43" t="str">
        <f>'Д3'!E5</f>
        <v>Х</v>
      </c>
      <c r="F33" s="42" t="str">
        <f>'Д3'!F5</f>
        <v>Х</v>
      </c>
      <c r="G33" s="42">
        <f>'Д3'!G5</f>
        <v>1</v>
      </c>
      <c r="H33" s="58">
        <f>'Д3'!H5</f>
        <v>1</v>
      </c>
    </row>
    <row r="34" spans="1:8" ht="12.75">
      <c r="A34" s="44" t="str">
        <f>'Д3'!A6</f>
        <v>5. Фрайбург - Ингольштадт </v>
      </c>
      <c r="B34" s="42">
        <f>'Д3'!B6</f>
        <v>12</v>
      </c>
      <c r="C34" s="42">
        <f>'Д3'!C6</f>
        <v>1</v>
      </c>
      <c r="D34" s="43">
        <f>'Д3'!D6</f>
        <v>1</v>
      </c>
      <c r="E34" s="43">
        <f>'Д3'!E6</f>
        <v>1</v>
      </c>
      <c r="F34" s="42">
        <f>'Д3'!F6</f>
        <v>1</v>
      </c>
      <c r="G34" s="42">
        <f>'Д3'!G6</f>
        <v>1</v>
      </c>
      <c r="H34" s="58" t="str">
        <f>'Д3'!H6</f>
        <v>Х</v>
      </c>
    </row>
    <row r="35" spans="1:8" ht="12.75">
      <c r="A35" s="44" t="str">
        <f>'Д3'!A7</f>
        <v>6. Вердер - Хоффенхайм </v>
      </c>
      <c r="B35" s="42">
        <f>'Д3'!B7</f>
        <v>1</v>
      </c>
      <c r="C35" s="42">
        <f>'Д3'!C7</f>
        <v>1</v>
      </c>
      <c r="D35" s="43" t="str">
        <f>'Д3'!D7</f>
        <v>2Х</v>
      </c>
      <c r="E35" s="43" t="str">
        <f>'Д3'!E7</f>
        <v>Х</v>
      </c>
      <c r="F35" s="42" t="str">
        <f>'Д3'!F7</f>
        <v>Х</v>
      </c>
      <c r="G35" s="42">
        <f>'Д3'!G7</f>
        <v>1</v>
      </c>
      <c r="H35" s="58">
        <f>'Д3'!H7</f>
        <v>2</v>
      </c>
    </row>
    <row r="36" spans="1:8" ht="12.75">
      <c r="A36" s="44" t="str">
        <f>'Д3'!A8</f>
        <v>7. Эспаньол - Валенсия </v>
      </c>
      <c r="B36" s="42">
        <f>'Д3'!B8</f>
        <v>2</v>
      </c>
      <c r="C36" s="42">
        <f>'Д3'!C8</f>
        <v>1</v>
      </c>
      <c r="D36" s="43">
        <f>'Д3'!D8</f>
        <v>1</v>
      </c>
      <c r="E36" s="43">
        <f>'Д3'!E8</f>
        <v>1</v>
      </c>
      <c r="F36" s="42" t="str">
        <f>'Д3'!F8</f>
        <v>Х2</v>
      </c>
      <c r="G36" s="42">
        <f>'Д3'!G8</f>
        <v>2</v>
      </c>
      <c r="H36" s="58">
        <f>'Д3'!H8</f>
        <v>2</v>
      </c>
    </row>
    <row r="37" spans="1:8" ht="12.75">
      <c r="A37" s="44" t="str">
        <f>'Д3'!A9</f>
        <v>8. Фиорентина - Лацио </v>
      </c>
      <c r="B37" s="42">
        <f>'Д3'!B9</f>
        <v>2</v>
      </c>
      <c r="C37" s="42">
        <f>'Д3'!C9</f>
        <v>1</v>
      </c>
      <c r="D37" s="43">
        <f>'Д3'!D9</f>
        <v>1</v>
      </c>
      <c r="E37" s="43" t="str">
        <f>'Д3'!E9</f>
        <v>Х</v>
      </c>
      <c r="F37" s="42">
        <f>'Д3'!F9</f>
        <v>1</v>
      </c>
      <c r="G37" s="42">
        <f>'Д3'!G9</f>
        <v>1</v>
      </c>
      <c r="H37" s="58">
        <f>'Д3'!H9</f>
        <v>1</v>
      </c>
    </row>
    <row r="38" spans="1:8" ht="12.75">
      <c r="A38" s="44" t="str">
        <f>'Д3'!A10</f>
        <v>9. Осасуна - Гранада </v>
      </c>
      <c r="B38" s="42">
        <f>'Д3'!B10</f>
        <v>2</v>
      </c>
      <c r="C38" s="42">
        <f>'Д3'!C10</f>
        <v>1</v>
      </c>
      <c r="D38" s="43">
        <f>'Д3'!D10</f>
        <v>1</v>
      </c>
      <c r="E38" s="43" t="str">
        <f>'Д3'!E10</f>
        <v>Х</v>
      </c>
      <c r="F38" s="42">
        <f>'Д3'!F10</f>
        <v>1</v>
      </c>
      <c r="G38" s="42" t="str">
        <f>'Д3'!G10</f>
        <v>Х</v>
      </c>
      <c r="H38" s="58">
        <f>'Д3'!H10</f>
        <v>1</v>
      </c>
    </row>
    <row r="39" spans="1:8" ht="12.75">
      <c r="A39" s="44" t="str">
        <f>'Д3'!A11</f>
        <v>10. Аталанта - Милан </v>
      </c>
      <c r="B39" s="42">
        <f>'Д3'!B11</f>
        <v>2</v>
      </c>
      <c r="C39" s="42">
        <f>'Д3'!C11</f>
        <v>1</v>
      </c>
      <c r="D39" s="43">
        <f>'Д3'!D11</f>
        <v>1</v>
      </c>
      <c r="E39" s="43">
        <f>'Д3'!E11</f>
        <v>1</v>
      </c>
      <c r="F39" s="42">
        <f>'Д3'!F11</f>
        <v>2</v>
      </c>
      <c r="G39" s="42">
        <f>'Д3'!G11</f>
        <v>2</v>
      </c>
      <c r="H39" s="58" t="str">
        <f>'Д3'!H11</f>
        <v>Х</v>
      </c>
    </row>
    <row r="40" spans="1:8" ht="12.75">
      <c r="A40" s="39" t="str">
        <f>'Д3'!A12</f>
        <v>Угадано </v>
      </c>
      <c r="B40" s="40">
        <f>'Д3'!B12</f>
        <v>2</v>
      </c>
      <c r="C40" s="40">
        <f>'Д3'!C12</f>
        <v>4</v>
      </c>
      <c r="D40" s="41">
        <f>'Д3'!D12</f>
        <v>5</v>
      </c>
      <c r="E40" s="41">
        <f>'Д3'!E12</f>
        <v>3</v>
      </c>
      <c r="F40" s="40">
        <f>'Д3'!F12</f>
        <v>3</v>
      </c>
      <c r="G40" s="40">
        <f>'Д3'!G12</f>
        <v>3</v>
      </c>
      <c r="H40" s="47"/>
    </row>
    <row r="41" spans="1:8" ht="12.75">
      <c r="A41" s="39" t="str">
        <f>'Д3'!A13</f>
        <v>Счёт</v>
      </c>
      <c r="B41" s="71" t="str">
        <f>'Д3'!B13</f>
        <v>1-3</v>
      </c>
      <c r="C41" s="71"/>
      <c r="D41" s="72" t="str">
        <f>'Д3'!D13</f>
        <v>4-2</v>
      </c>
      <c r="E41" s="72"/>
      <c r="F41" s="71" t="str">
        <f>'Д3'!F13</f>
        <v>1-1</v>
      </c>
      <c r="G41" s="71"/>
      <c r="H41" s="47"/>
    </row>
    <row r="43" spans="1:8" ht="12.75">
      <c r="A43" s="41" t="str">
        <f>'Д3'!A15</f>
        <v>Д3. 20 тур. 14.05. </v>
      </c>
      <c r="B43" s="40" t="str">
        <f>'Д3'!B15</f>
        <v>Аяк</v>
      </c>
      <c r="C43" s="40" t="str">
        <f>'Д3'!C15</f>
        <v>Чит</v>
      </c>
      <c r="D43" s="41" t="str">
        <f>'Д3'!D15</f>
        <v>Лил</v>
      </c>
      <c r="E43" s="41" t="str">
        <f>'Д3'!E15</f>
        <v>Инт</v>
      </c>
      <c r="F43" s="40" t="str">
        <f>'Д3'!F15</f>
        <v>Г.Р</v>
      </c>
      <c r="G43" s="40" t="str">
        <f>'Д3'!G15</f>
        <v>Бар</v>
      </c>
      <c r="H43" s="57" t="str">
        <f>'Д3'!H15</f>
        <v>Рез</v>
      </c>
    </row>
    <row r="44" spans="1:8" ht="12.75">
      <c r="A44" s="44" t="str">
        <f>'Д3'!A16</f>
        <v>1. Кр.Пэлас - Халл Сити </v>
      </c>
      <c r="B44" s="42" t="str">
        <f>'Д3'!B16</f>
        <v>Х</v>
      </c>
      <c r="C44" s="42">
        <f>'Д3'!C16</f>
        <v>1</v>
      </c>
      <c r="D44" s="43">
        <f>'Д3'!D16</f>
        <v>1</v>
      </c>
      <c r="E44" s="43">
        <f>'Д3'!E16</f>
        <v>2</v>
      </c>
      <c r="F44" s="42">
        <f>'Д3'!F16</f>
        <v>12</v>
      </c>
      <c r="G44" s="42">
        <f>'Д3'!G16</f>
        <v>1</v>
      </c>
      <c r="H44" s="60">
        <f>'Д3'!H16</f>
        <v>1</v>
      </c>
    </row>
    <row r="45" spans="1:8" ht="12.75">
      <c r="A45" s="44" t="str">
        <f>'Д3'!A17</f>
        <v>2. Алавес - Сельта </v>
      </c>
      <c r="B45" s="42">
        <f>'Д3'!B17</f>
        <v>2</v>
      </c>
      <c r="C45" s="42" t="str">
        <f>'Д3'!C17</f>
        <v>Х</v>
      </c>
      <c r="D45" s="43">
        <f>'Д3'!D17</f>
        <v>1</v>
      </c>
      <c r="E45" s="43">
        <f>'Д3'!E17</f>
        <v>1</v>
      </c>
      <c r="F45" s="42">
        <f>'Д3'!F17</f>
        <v>2</v>
      </c>
      <c r="G45" s="42">
        <f>'Д3'!G17</f>
        <v>1</v>
      </c>
      <c r="H45" s="60">
        <f>'Д3'!H17</f>
        <v>1</v>
      </c>
    </row>
    <row r="46" spans="1:8" ht="12.75">
      <c r="A46" s="44" t="str">
        <f>'Д3'!A18</f>
        <v>3. Эйбар - Спортинг </v>
      </c>
      <c r="B46" s="42" t="str">
        <f>'Д3'!B18</f>
        <v>Х</v>
      </c>
      <c r="C46" s="42">
        <f>'Д3'!C18</f>
        <v>1</v>
      </c>
      <c r="D46" s="43">
        <f>'Д3'!D18</f>
        <v>1</v>
      </c>
      <c r="E46" s="43">
        <f>'Д3'!E18</f>
        <v>1</v>
      </c>
      <c r="F46" s="42">
        <f>'Д3'!F18</f>
        <v>2</v>
      </c>
      <c r="G46" s="42">
        <f>'Д3'!G18</f>
        <v>1</v>
      </c>
      <c r="H46" s="60">
        <f>'Д3'!H18</f>
        <v>2</v>
      </c>
    </row>
    <row r="47" spans="1:8" ht="12.75">
      <c r="A47" s="44" t="str">
        <f>'Д3'!A19</f>
        <v>4. Рома - Ювентус </v>
      </c>
      <c r="B47" s="42">
        <f>'Д3'!B19</f>
        <v>2</v>
      </c>
      <c r="C47" s="42" t="str">
        <f>'Д3'!C19</f>
        <v>Х</v>
      </c>
      <c r="D47" s="43" t="str">
        <f>'Д3'!D19</f>
        <v>Х</v>
      </c>
      <c r="E47" s="43">
        <f>'Д3'!E19</f>
        <v>2</v>
      </c>
      <c r="F47" s="42">
        <f>'Д3'!F19</f>
        <v>2</v>
      </c>
      <c r="G47" s="42">
        <f>'Д3'!G19</f>
        <v>2</v>
      </c>
      <c r="H47" s="60">
        <f>'Д3'!H19</f>
        <v>1</v>
      </c>
    </row>
    <row r="48" spans="1:8" ht="12.75">
      <c r="A48" s="44" t="str">
        <f>'Д3'!A20</f>
        <v>5. Бастия - Лорьян </v>
      </c>
      <c r="B48" s="42">
        <f>'Д3'!B20</f>
        <v>1</v>
      </c>
      <c r="C48" s="42">
        <f>'Д3'!C20</f>
        <v>2</v>
      </c>
      <c r="D48" s="43" t="str">
        <f>'Д3'!D20</f>
        <v>Х</v>
      </c>
      <c r="E48" s="43">
        <f>'Д3'!E20</f>
        <v>1</v>
      </c>
      <c r="F48" s="42">
        <f>'Д3'!F20</f>
        <v>1</v>
      </c>
      <c r="G48" s="42">
        <f>'Д3'!G20</f>
        <v>1</v>
      </c>
      <c r="H48" s="60">
        <f>'Д3'!H20</f>
        <v>1</v>
      </c>
    </row>
    <row r="49" spans="1:8" ht="12.75">
      <c r="A49" s="44" t="str">
        <f>'Д3'!A21</f>
        <v>6. Кан - Ренн </v>
      </c>
      <c r="B49" s="42">
        <f>'Д3'!B21</f>
        <v>1</v>
      </c>
      <c r="C49" s="42">
        <f>'Д3'!C21</f>
        <v>1</v>
      </c>
      <c r="D49" s="43" t="str">
        <f>'Д3'!D21</f>
        <v>Х</v>
      </c>
      <c r="E49" s="43">
        <f>'Д3'!E21</f>
        <v>2</v>
      </c>
      <c r="F49" s="42">
        <f>'Д3'!F21</f>
        <v>1</v>
      </c>
      <c r="G49" s="42">
        <f>'Д3'!G21</f>
        <v>1</v>
      </c>
      <c r="H49" s="60">
        <f>'Д3'!H21</f>
        <v>2</v>
      </c>
    </row>
    <row r="50" spans="1:8" ht="12.75">
      <c r="A50" s="44" t="str">
        <f>'Д3'!A22</f>
        <v>7. Метц - Тулуза </v>
      </c>
      <c r="B50" s="42">
        <f>'Д3'!B22</f>
        <v>1</v>
      </c>
      <c r="C50" s="42" t="str">
        <f>'Д3'!C22</f>
        <v>Х</v>
      </c>
      <c r="D50" s="43" t="str">
        <f>'Д3'!D22</f>
        <v>1Х</v>
      </c>
      <c r="E50" s="43">
        <f>'Д3'!E22</f>
        <v>2</v>
      </c>
      <c r="F50" s="42">
        <f>'Д3'!F22</f>
        <v>1</v>
      </c>
      <c r="G50" s="42">
        <f>'Д3'!G22</f>
        <v>1</v>
      </c>
      <c r="H50" s="60" t="str">
        <f>'Д3'!H22</f>
        <v>Х</v>
      </c>
    </row>
    <row r="51" spans="1:8" ht="12.75">
      <c r="A51" s="44" t="str">
        <f>'Д3'!A23</f>
        <v>8. Монпелье - Лион </v>
      </c>
      <c r="B51" s="42">
        <f>'Д3'!B23</f>
        <v>2</v>
      </c>
      <c r="C51" s="42">
        <f>'Д3'!C23</f>
        <v>1</v>
      </c>
      <c r="D51" s="43">
        <f>'Д3'!D23</f>
        <v>2</v>
      </c>
      <c r="E51" s="43">
        <f>'Д3'!E23</f>
        <v>2</v>
      </c>
      <c r="F51" s="42">
        <f>'Д3'!F23</f>
        <v>2</v>
      </c>
      <c r="G51" s="42">
        <f>'Д3'!G23</f>
        <v>2</v>
      </c>
      <c r="H51" s="60">
        <f>'Д3'!H23</f>
        <v>2</v>
      </c>
    </row>
    <row r="52" spans="1:8" ht="12.75">
      <c r="A52" s="44" t="str">
        <f>'Д3'!A24</f>
        <v>9. Бордо - Марсель </v>
      </c>
      <c r="B52" s="42">
        <f>'Д3'!B24</f>
        <v>1</v>
      </c>
      <c r="C52" s="42">
        <f>'Д3'!C24</f>
        <v>2</v>
      </c>
      <c r="D52" s="43" t="str">
        <f>'Д3'!D24</f>
        <v>Х</v>
      </c>
      <c r="E52" s="43">
        <f>'Д3'!E24</f>
        <v>2</v>
      </c>
      <c r="F52" s="42">
        <f>'Д3'!F24</f>
        <v>2</v>
      </c>
      <c r="G52" s="42">
        <f>'Д3'!G24</f>
        <v>1</v>
      </c>
      <c r="H52" s="60" t="str">
        <f>'Д3'!H24</f>
        <v>Х</v>
      </c>
    </row>
    <row r="53" spans="1:8" ht="12.75">
      <c r="A53" s="44" t="str">
        <f>'Д3'!A25</f>
        <v>10. Дижон - Нанси </v>
      </c>
      <c r="B53" s="42" t="str">
        <f>'Д3'!B25</f>
        <v>Х1</v>
      </c>
      <c r="C53" s="42">
        <f>'Д3'!C25</f>
        <v>1</v>
      </c>
      <c r="D53" s="43">
        <f>'Д3'!D25</f>
        <v>1</v>
      </c>
      <c r="E53" s="43">
        <f>'Д3'!E25</f>
        <v>2</v>
      </c>
      <c r="F53" s="42">
        <f>'Д3'!F25</f>
        <v>1</v>
      </c>
      <c r="G53" s="42">
        <f>'Д3'!G25</f>
        <v>1</v>
      </c>
      <c r="H53" s="60">
        <f>'Д3'!H25</f>
        <v>1</v>
      </c>
    </row>
    <row r="54" spans="1:7" ht="12.75">
      <c r="A54" s="39" t="str">
        <f>'Д3'!A26</f>
        <v>Угадано </v>
      </c>
      <c r="B54" s="40">
        <f>'Д3'!B26</f>
        <v>3</v>
      </c>
      <c r="C54" s="40">
        <f>'Д3'!C26</f>
        <v>3</v>
      </c>
      <c r="D54" s="41">
        <f>'Д3'!D26</f>
        <v>6</v>
      </c>
      <c r="E54" s="41">
        <f>'Д3'!E26</f>
        <v>4</v>
      </c>
      <c r="F54" s="40">
        <f>'Д3'!F26</f>
        <v>5</v>
      </c>
      <c r="G54" s="40">
        <f>'Д3'!G26</f>
        <v>5</v>
      </c>
    </row>
    <row r="55" spans="1:7" ht="12.75">
      <c r="A55" s="39" t="str">
        <f>'Д3'!A27</f>
        <v>Счёт</v>
      </c>
      <c r="B55" s="71" t="str">
        <f>'Д3'!B27</f>
        <v>2-2</v>
      </c>
      <c r="C55" s="71"/>
      <c r="D55" s="72" t="str">
        <f>'Д3'!D27</f>
        <v>4-2</v>
      </c>
      <c r="E55" s="72"/>
      <c r="F55" s="71" t="str">
        <f>'Д3'!F27</f>
        <v>1-1</v>
      </c>
      <c r="G55" s="71"/>
    </row>
    <row r="57" spans="1:4" ht="12.75">
      <c r="A57" s="41" t="str">
        <f>Кубок!A1</f>
        <v>Кубок. Glory Shield 13-14.05. </v>
      </c>
      <c r="B57" s="40" t="str">
        <f>Кубок!B1</f>
        <v>Дин</v>
      </c>
      <c r="C57" s="40" t="str">
        <f>Кубок!C1</f>
        <v>Лид</v>
      </c>
      <c r="D57" s="57" t="str">
        <f>Кубок!D1</f>
        <v>Рез</v>
      </c>
    </row>
    <row r="58" spans="1:4" ht="12.75">
      <c r="A58" s="44" t="str">
        <f>Кубок!A2</f>
        <v>1. Вольфсбург - Боруссия М </v>
      </c>
      <c r="B58" s="42">
        <f>Кубок!B2</f>
        <v>1</v>
      </c>
      <c r="C58" s="42">
        <f>Кубок!C2</f>
        <v>2</v>
      </c>
      <c r="D58" s="60" t="str">
        <f>Кубок!D2</f>
        <v>Х</v>
      </c>
    </row>
    <row r="59" spans="1:4" ht="12.75">
      <c r="A59" s="44" t="str">
        <f>Кубок!A3</f>
        <v>2. Вердер - Хоффенхайм </v>
      </c>
      <c r="B59" s="42">
        <f>Кубок!B3</f>
        <v>2</v>
      </c>
      <c r="C59" s="42">
        <f>Кубок!C3</f>
        <v>2</v>
      </c>
      <c r="D59" s="60">
        <f>Кубок!D3</f>
        <v>2</v>
      </c>
    </row>
    <row r="60" spans="1:4" ht="12.75">
      <c r="A60" s="44" t="str">
        <f>Кубок!A4</f>
        <v>3. Эспаньол - Валенсия </v>
      </c>
      <c r="B60" s="42">
        <f>Кубок!B4</f>
        <v>1</v>
      </c>
      <c r="C60" s="42">
        <f>Кубок!C4</f>
        <v>1</v>
      </c>
      <c r="D60" s="60">
        <f>Кубок!D4</f>
        <v>2</v>
      </c>
    </row>
    <row r="61" spans="1:4" ht="12.75">
      <c r="A61" s="44" t="str">
        <f>Кубок!A5</f>
        <v>4. Фиорентина - Лацио </v>
      </c>
      <c r="B61" s="42">
        <f>Кубок!B5</f>
        <v>1</v>
      </c>
      <c r="C61" s="42">
        <f>Кубок!C5</f>
        <v>2</v>
      </c>
      <c r="D61" s="60">
        <f>Кубок!D5</f>
        <v>1</v>
      </c>
    </row>
    <row r="62" spans="1:4" ht="12.75">
      <c r="A62" s="44" t="str">
        <f>Кубок!A6</f>
        <v>5. Аталанта - Милан </v>
      </c>
      <c r="B62" s="42">
        <f>Кубок!B6</f>
        <v>1</v>
      </c>
      <c r="C62" s="42">
        <f>Кубок!C6</f>
        <v>1</v>
      </c>
      <c r="D62" s="60" t="str">
        <f>Кубок!D6</f>
        <v>Х</v>
      </c>
    </row>
    <row r="63" spans="1:4" ht="12.75">
      <c r="A63" s="44" t="str">
        <f>Кубок!A7</f>
        <v>6. Алавес - Сельта </v>
      </c>
      <c r="B63" s="42">
        <f>Кубок!B7</f>
        <v>1</v>
      </c>
      <c r="C63" s="42">
        <f>Кубок!C7</f>
        <v>1</v>
      </c>
      <c r="D63" s="60">
        <f>Кубок!D7</f>
        <v>1</v>
      </c>
    </row>
    <row r="64" spans="1:4" ht="12.75">
      <c r="A64" s="44" t="str">
        <f>Кубок!A8</f>
        <v>7. Рома - Ювентус </v>
      </c>
      <c r="B64" s="42">
        <f>Кубок!B8</f>
        <v>1</v>
      </c>
      <c r="C64" s="42">
        <f>Кубок!C8</f>
        <v>1</v>
      </c>
      <c r="D64" s="60">
        <f>Кубок!D8</f>
        <v>1</v>
      </c>
    </row>
    <row r="65" spans="1:4" ht="12.75">
      <c r="A65" s="44" t="str">
        <f>Кубок!A9</f>
        <v>8. Бастия - Лорьян </v>
      </c>
      <c r="B65" s="42">
        <f>Кубок!B9</f>
        <v>2</v>
      </c>
      <c r="C65" s="42" t="str">
        <f>Кубок!C9</f>
        <v>Х</v>
      </c>
      <c r="D65" s="60">
        <f>Кубок!D9</f>
        <v>1</v>
      </c>
    </row>
    <row r="66" spans="1:4" ht="12.75">
      <c r="A66" s="44" t="str">
        <f>Кубок!A10</f>
        <v>9. Метц - Тулуза </v>
      </c>
      <c r="B66" s="42" t="str">
        <f>Кубок!B10</f>
        <v>Х</v>
      </c>
      <c r="C66" s="42" t="str">
        <f>Кубок!C10</f>
        <v>Х</v>
      </c>
      <c r="D66" s="60" t="str">
        <f>Кубок!D10</f>
        <v>Х</v>
      </c>
    </row>
    <row r="67" spans="1:4" ht="12.75">
      <c r="A67" s="44" t="str">
        <f>Кубок!A11</f>
        <v>10. Бордо - Марсель </v>
      </c>
      <c r="B67" s="42">
        <f>Кубок!B11</f>
        <v>1</v>
      </c>
      <c r="C67" s="66" t="str">
        <f>Кубок!C11</f>
        <v>Х</v>
      </c>
      <c r="D67" s="60" t="str">
        <f>Кубок!D11</f>
        <v>Х</v>
      </c>
    </row>
    <row r="68" spans="1:4" ht="12.75">
      <c r="A68" s="39" t="str">
        <f>Кубок!A12</f>
        <v>Угадано </v>
      </c>
      <c r="B68" s="40">
        <f>Кубок!B12</f>
        <v>5</v>
      </c>
      <c r="C68" s="40">
        <f>Кубок!C12</f>
        <v>5</v>
      </c>
      <c r="D68" s="2"/>
    </row>
    <row r="69" spans="1:4" ht="12.75">
      <c r="A69" s="39" t="str">
        <f>Кубок!A13</f>
        <v>Счёт</v>
      </c>
      <c r="B69" s="71" t="str">
        <f>Кубок!B13</f>
        <v>1-1</v>
      </c>
      <c r="C69" s="71"/>
      <c r="D69" s="2"/>
    </row>
    <row r="70" spans="1:3" ht="12.75">
      <c r="A70" s="3" t="s">
        <v>58</v>
      </c>
      <c r="B70" s="75" t="s">
        <v>59</v>
      </c>
      <c r="C70" s="75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</sheetData>
  <mergeCells count="10">
    <mergeCell ref="B70:C70"/>
    <mergeCell ref="B27:C27"/>
    <mergeCell ref="B13:C13"/>
    <mergeCell ref="B41:C41"/>
    <mergeCell ref="D41:E41"/>
    <mergeCell ref="F41:G41"/>
    <mergeCell ref="B69:C69"/>
    <mergeCell ref="B55:C55"/>
    <mergeCell ref="D55:E55"/>
    <mergeCell ref="F55:G55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0">
      <selection activeCell="B28" sqref="B28"/>
    </sheetView>
  </sheetViews>
  <sheetFormatPr defaultColWidth="9.00390625" defaultRowHeight="12.75"/>
  <cols>
    <col min="1" max="1" width="11.625" style="0" customWidth="1"/>
    <col min="2" max="2" width="30.75390625" style="45" customWidth="1"/>
  </cols>
  <sheetData>
    <row r="1" spans="1:2" ht="12.75">
      <c r="A1" s="46" t="s">
        <v>5</v>
      </c>
      <c r="B1" s="50">
        <v>19</v>
      </c>
    </row>
    <row r="2" spans="1:2" ht="12.75">
      <c r="A2" s="46" t="s">
        <v>6</v>
      </c>
      <c r="B2" s="50" t="s">
        <v>19</v>
      </c>
    </row>
    <row r="3" ht="12.75">
      <c r="B3" s="48" t="s">
        <v>22</v>
      </c>
    </row>
    <row r="4" ht="12.75">
      <c r="B4" s="48" t="s">
        <v>23</v>
      </c>
    </row>
    <row r="5" ht="12.75">
      <c r="B5" s="48" t="s">
        <v>24</v>
      </c>
    </row>
    <row r="6" ht="12.75">
      <c r="B6" s="48" t="s">
        <v>25</v>
      </c>
    </row>
    <row r="7" ht="12.75">
      <c r="B7" s="48" t="s">
        <v>26</v>
      </c>
    </row>
    <row r="8" ht="12.75">
      <c r="B8" s="48" t="s">
        <v>27</v>
      </c>
    </row>
    <row r="9" ht="12.75">
      <c r="B9" s="48" t="s">
        <v>28</v>
      </c>
    </row>
    <row r="10" ht="12.75">
      <c r="B10" s="48" t="s">
        <v>29</v>
      </c>
    </row>
    <row r="11" ht="12.75">
      <c r="B11" s="48" t="s">
        <v>30</v>
      </c>
    </row>
    <row r="12" ht="12.75">
      <c r="B12" s="48" t="s">
        <v>31</v>
      </c>
    </row>
    <row r="14" spans="1:2" ht="12.75">
      <c r="A14" s="46" t="s">
        <v>5</v>
      </c>
      <c r="B14" s="50">
        <v>20</v>
      </c>
    </row>
    <row r="15" spans="1:2" ht="12.75">
      <c r="A15" s="46" t="s">
        <v>6</v>
      </c>
      <c r="B15" s="50" t="s">
        <v>20</v>
      </c>
    </row>
    <row r="16" ht="12.75">
      <c r="B16" s="48" t="s">
        <v>32</v>
      </c>
    </row>
    <row r="17" ht="12.75">
      <c r="B17" s="48" t="s">
        <v>33</v>
      </c>
    </row>
    <row r="18" ht="12.75">
      <c r="B18" s="48" t="s">
        <v>34</v>
      </c>
    </row>
    <row r="19" ht="12.75">
      <c r="B19" s="48" t="s">
        <v>35</v>
      </c>
    </row>
    <row r="20" ht="12.75">
      <c r="B20" s="48" t="s">
        <v>36</v>
      </c>
    </row>
    <row r="21" ht="12.75">
      <c r="B21" s="48" t="s">
        <v>37</v>
      </c>
    </row>
    <row r="22" ht="12.75">
      <c r="B22" s="48" t="s">
        <v>38</v>
      </c>
    </row>
    <row r="23" ht="12.75">
      <c r="B23" s="48" t="s">
        <v>39</v>
      </c>
    </row>
    <row r="24" ht="12.75">
      <c r="B24" s="48" t="s">
        <v>40</v>
      </c>
    </row>
    <row r="25" ht="12.75">
      <c r="B25" s="48" t="s">
        <v>41</v>
      </c>
    </row>
    <row r="27" spans="1:2" ht="12.75">
      <c r="A27" s="46" t="s">
        <v>7</v>
      </c>
      <c r="B27" s="64" t="s">
        <v>54</v>
      </c>
    </row>
    <row r="28" spans="1:2" ht="12.75">
      <c r="A28" s="46" t="s">
        <v>6</v>
      </c>
      <c r="B28" s="50" t="s">
        <v>21</v>
      </c>
    </row>
    <row r="29" ht="12.75">
      <c r="B29" s="48" t="s">
        <v>42</v>
      </c>
    </row>
    <row r="30" ht="12.75">
      <c r="B30" s="48" t="s">
        <v>43</v>
      </c>
    </row>
    <row r="31" ht="12.75">
      <c r="B31" s="48" t="s">
        <v>44</v>
      </c>
    </row>
    <row r="32" ht="12.75">
      <c r="B32" s="48" t="s">
        <v>45</v>
      </c>
    </row>
    <row r="33" ht="12.75">
      <c r="B33" s="48" t="s">
        <v>46</v>
      </c>
    </row>
    <row r="34" ht="12.75">
      <c r="B34" s="48" t="s">
        <v>47</v>
      </c>
    </row>
    <row r="35" ht="12.75">
      <c r="B35" s="48" t="s">
        <v>48</v>
      </c>
    </row>
    <row r="36" ht="12.75">
      <c r="B36" s="48" t="s">
        <v>49</v>
      </c>
    </row>
    <row r="37" ht="12.75">
      <c r="B37" s="48" t="s">
        <v>50</v>
      </c>
    </row>
    <row r="38" ht="12.75">
      <c r="B38" s="48" t="s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2017-05-14T21:26:08Z</dcterms:modified>
  <cp:category/>
  <cp:version/>
  <cp:contentType/>
  <cp:contentStatus/>
</cp:coreProperties>
</file>