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A" sheetId="1" r:id="rId1"/>
    <sheet name="B" sheetId="2" r:id="rId2"/>
    <sheet name="C" sheetId="3" r:id="rId3"/>
    <sheet name="D" sheetId="4" r:id="rId4"/>
    <sheet name="html" sheetId="5" r:id="rId5"/>
    <sheet name="Программа" sheetId="6" r:id="rId6"/>
  </sheets>
  <definedNames/>
  <calcPr fullCalcOnLoad="1"/>
</workbook>
</file>

<file path=xl/sharedStrings.xml><?xml version="1.0" encoding="utf-8"?>
<sst xmlns="http://schemas.openxmlformats.org/spreadsheetml/2006/main" count="183" uniqueCount="58">
  <si>
    <t>Рез</t>
  </si>
  <si>
    <t>Счёт</t>
  </si>
  <si>
    <t xml:space="preserve">Угадано </t>
  </si>
  <si>
    <t>Угадано</t>
  </si>
  <si>
    <t>Голы</t>
  </si>
  <si>
    <t>Аяк</t>
  </si>
  <si>
    <t>Куб</t>
  </si>
  <si>
    <t>Гур</t>
  </si>
  <si>
    <t>Бар</t>
  </si>
  <si>
    <t>Дин</t>
  </si>
  <si>
    <t>Зен</t>
  </si>
  <si>
    <t>Чер</t>
  </si>
  <si>
    <t>Нью</t>
  </si>
  <si>
    <t>Лац</t>
  </si>
  <si>
    <t>ПСЖ</t>
  </si>
  <si>
    <t>Фио</t>
  </si>
  <si>
    <t>Бал</t>
  </si>
  <si>
    <t>Арс</t>
  </si>
  <si>
    <t>Деп</t>
  </si>
  <si>
    <t>Мил</t>
  </si>
  <si>
    <t>Г.Р</t>
  </si>
  <si>
    <t>Мар</t>
  </si>
  <si>
    <t>Бор</t>
  </si>
  <si>
    <t>Атл</t>
  </si>
  <si>
    <t>Чит</t>
  </si>
  <si>
    <t>Тур</t>
  </si>
  <si>
    <t>Дата</t>
  </si>
  <si>
    <t>Инт</t>
  </si>
  <si>
    <t>М.Ю</t>
  </si>
  <si>
    <t>Гра</t>
  </si>
  <si>
    <t>Спа</t>
  </si>
  <si>
    <t xml:space="preserve">1. Хоффенхайм - М. Сити </t>
  </si>
  <si>
    <t xml:space="preserve">2. АЕК Афины - Бенфика </t>
  </si>
  <si>
    <t xml:space="preserve">3. Лион - Шахтёр Д </t>
  </si>
  <si>
    <t xml:space="preserve">4. М. Юнайтед - Валенсия </t>
  </si>
  <si>
    <t xml:space="preserve">5. ЦСКА М - Реал М </t>
  </si>
  <si>
    <t xml:space="preserve">6. Локомотив М - Шальке </t>
  </si>
  <si>
    <t xml:space="preserve">7. Наполи - Ливерпуль </t>
  </si>
  <si>
    <t xml:space="preserve">8. Порту - Галатасарай </t>
  </si>
  <si>
    <t xml:space="preserve">9. ПСВ - Интер </t>
  </si>
  <si>
    <t xml:space="preserve">10. Тоттенхэм - Барселона </t>
  </si>
  <si>
    <t xml:space="preserve">1. Астана - Ренн </t>
  </si>
  <si>
    <t xml:space="preserve">2. Русенборг - РБ Лейпциг </t>
  </si>
  <si>
    <t xml:space="preserve">3. Цюрих - Лудогорец </t>
  </si>
  <si>
    <t xml:space="preserve">4. Айнтрахт - Лацио </t>
  </si>
  <si>
    <t xml:space="preserve">5. БАТЭ - ПАОК </t>
  </si>
  <si>
    <t xml:space="preserve">6. Краснодар - Севилья </t>
  </si>
  <si>
    <t xml:space="preserve">7. Мальмё - Бешикташ </t>
  </si>
  <si>
    <t xml:space="preserve">8. Рейнджерс - Радид Вена </t>
  </si>
  <si>
    <t xml:space="preserve">9. Спартак М - Вильяреал </t>
  </si>
  <si>
    <t xml:space="preserve">10. Яблонец - Динамо К </t>
  </si>
  <si>
    <t xml:space="preserve">02-03.10. </t>
  </si>
  <si>
    <t xml:space="preserve">04.10. </t>
  </si>
  <si>
    <t>1Х</t>
  </si>
  <si>
    <t>Х</t>
  </si>
  <si>
    <t>2Х</t>
  </si>
  <si>
    <t>Х2</t>
  </si>
  <si>
    <t>Х1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</si>
</sst>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  <font>
      <sz val="10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6" xfId="0" applyNumberForma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34" borderId="10" xfId="0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31.37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3" t="str">
        <f>CONCATENATE("A. ",Программа!B1," тур. ",Программа!B2)</f>
        <v>A. 3 тур. 02-03.10. </v>
      </c>
      <c r="B1" s="14" t="s">
        <v>28</v>
      </c>
      <c r="C1" s="14" t="s">
        <v>13</v>
      </c>
      <c r="D1" s="15" t="s">
        <v>6</v>
      </c>
      <c r="E1" s="15" t="s">
        <v>21</v>
      </c>
      <c r="F1" s="14" t="s">
        <v>20</v>
      </c>
      <c r="G1" s="14" t="s">
        <v>24</v>
      </c>
      <c r="H1" s="56" t="s">
        <v>0</v>
      </c>
    </row>
    <row r="2" spans="1:8" ht="12.75" customHeight="1">
      <c r="A2" s="12" t="str">
        <f>Программа!B3</f>
        <v>1. Хоффенхайм - М. Сити </v>
      </c>
      <c r="B2" s="16">
        <v>2</v>
      </c>
      <c r="C2" s="16">
        <v>2</v>
      </c>
      <c r="D2" s="17">
        <v>2</v>
      </c>
      <c r="E2" s="17">
        <v>2</v>
      </c>
      <c r="F2" s="16">
        <v>2</v>
      </c>
      <c r="G2" s="16" t="s">
        <v>54</v>
      </c>
      <c r="H2" s="57">
        <v>2</v>
      </c>
    </row>
    <row r="3" spans="1:8" ht="12.75">
      <c r="A3" s="12" t="str">
        <f>Программа!B4</f>
        <v>2. АЕК Афины - Бенфика </v>
      </c>
      <c r="B3" s="16">
        <v>2</v>
      </c>
      <c r="C3" s="16">
        <v>2</v>
      </c>
      <c r="D3" s="17">
        <v>2</v>
      </c>
      <c r="E3" s="17">
        <v>1</v>
      </c>
      <c r="F3" s="16">
        <v>2</v>
      </c>
      <c r="G3" s="16">
        <v>1</v>
      </c>
      <c r="H3" s="57">
        <v>2</v>
      </c>
    </row>
    <row r="4" spans="1:8" ht="12.75">
      <c r="A4" s="12" t="str">
        <f>Программа!B5</f>
        <v>3. Лион - Шахтёр Д </v>
      </c>
      <c r="B4" s="16">
        <v>1</v>
      </c>
      <c r="C4" s="16">
        <v>1</v>
      </c>
      <c r="D4" s="17">
        <v>1</v>
      </c>
      <c r="E4" s="17">
        <v>1</v>
      </c>
      <c r="F4" s="16" t="s">
        <v>54</v>
      </c>
      <c r="G4" s="16">
        <v>1</v>
      </c>
      <c r="H4" s="57" t="s">
        <v>54</v>
      </c>
    </row>
    <row r="5" spans="1:8" ht="12.75">
      <c r="A5" s="12" t="str">
        <f>Программа!B6</f>
        <v>4. М. Юнайтед - Валенсия </v>
      </c>
      <c r="B5" s="16">
        <v>1</v>
      </c>
      <c r="C5" s="16">
        <v>1</v>
      </c>
      <c r="D5" s="17">
        <v>1</v>
      </c>
      <c r="E5" s="17">
        <v>1</v>
      </c>
      <c r="F5" s="16">
        <v>1</v>
      </c>
      <c r="G5" s="16" t="s">
        <v>54</v>
      </c>
      <c r="H5" s="57" t="s">
        <v>54</v>
      </c>
    </row>
    <row r="6" spans="1:8" ht="12.75">
      <c r="A6" s="12" t="str">
        <f>Программа!B7</f>
        <v>5. ЦСКА М - Реал М </v>
      </c>
      <c r="B6" s="16">
        <v>2</v>
      </c>
      <c r="C6" s="16">
        <v>2</v>
      </c>
      <c r="D6" s="17">
        <v>2</v>
      </c>
      <c r="E6" s="17">
        <v>2</v>
      </c>
      <c r="F6" s="16">
        <v>2</v>
      </c>
      <c r="G6" s="16" t="s">
        <v>54</v>
      </c>
      <c r="H6" s="57">
        <v>1</v>
      </c>
    </row>
    <row r="7" spans="1:8" ht="12.75">
      <c r="A7" s="12" t="str">
        <f>Программа!B8</f>
        <v>6. Локомотив М - Шальке </v>
      </c>
      <c r="B7" s="16">
        <v>2</v>
      </c>
      <c r="C7" s="16" t="s">
        <v>54</v>
      </c>
      <c r="D7" s="17">
        <v>2</v>
      </c>
      <c r="E7" s="17">
        <v>2</v>
      </c>
      <c r="F7" s="16">
        <v>1</v>
      </c>
      <c r="G7" s="16" t="s">
        <v>54</v>
      </c>
      <c r="H7" s="57">
        <v>2</v>
      </c>
    </row>
    <row r="8" spans="1:8" ht="12.75">
      <c r="A8" s="12" t="str">
        <f>Программа!B9</f>
        <v>7. Наполи - Ливерпуль </v>
      </c>
      <c r="B8" s="16">
        <v>21</v>
      </c>
      <c r="C8" s="16" t="s">
        <v>54</v>
      </c>
      <c r="D8" s="17">
        <v>2</v>
      </c>
      <c r="E8" s="17">
        <v>2</v>
      </c>
      <c r="F8" s="16">
        <v>2</v>
      </c>
      <c r="G8" s="16">
        <v>1</v>
      </c>
      <c r="H8" s="57">
        <v>1</v>
      </c>
    </row>
    <row r="9" spans="1:8" ht="12.75">
      <c r="A9" s="12" t="str">
        <f>Программа!B10</f>
        <v>8. Порту - Галатасарай </v>
      </c>
      <c r="B9" s="16">
        <v>1</v>
      </c>
      <c r="C9" s="16">
        <v>1</v>
      </c>
      <c r="D9" s="17">
        <v>1</v>
      </c>
      <c r="E9" s="17">
        <v>1</v>
      </c>
      <c r="F9" s="16">
        <v>12</v>
      </c>
      <c r="G9" s="16">
        <v>1</v>
      </c>
      <c r="H9" s="57">
        <v>1</v>
      </c>
    </row>
    <row r="10" spans="1:8" ht="12.75">
      <c r="A10" s="12" t="str">
        <f>Программа!B11</f>
        <v>9. ПСВ - Интер </v>
      </c>
      <c r="B10" s="16">
        <v>2</v>
      </c>
      <c r="C10" s="16">
        <v>1</v>
      </c>
      <c r="D10" s="17">
        <v>2</v>
      </c>
      <c r="E10" s="17">
        <v>2</v>
      </c>
      <c r="F10" s="16" t="s">
        <v>54</v>
      </c>
      <c r="G10" s="16">
        <v>2</v>
      </c>
      <c r="H10" s="57">
        <v>2</v>
      </c>
    </row>
    <row r="11" spans="1:8" ht="12.75">
      <c r="A11" s="12" t="str">
        <f>Программа!B12</f>
        <v>10. Тоттенхэм - Барселона </v>
      </c>
      <c r="B11" s="16">
        <v>2</v>
      </c>
      <c r="C11" s="16" t="s">
        <v>54</v>
      </c>
      <c r="D11" s="17" t="s">
        <v>55</v>
      </c>
      <c r="E11" s="17">
        <v>1</v>
      </c>
      <c r="F11" s="16">
        <v>2</v>
      </c>
      <c r="G11" s="16" t="s">
        <v>54</v>
      </c>
      <c r="H11" s="57">
        <v>2</v>
      </c>
    </row>
    <row r="12" spans="1:8" ht="12.75">
      <c r="A12" s="18" t="s">
        <v>2</v>
      </c>
      <c r="B12" s="19">
        <f aca="true" t="shared" si="0" ref="B12:G12">SUM(B32:B41)</f>
        <v>7</v>
      </c>
      <c r="C12" s="19">
        <f t="shared" si="0"/>
        <v>3</v>
      </c>
      <c r="D12" s="20">
        <f t="shared" si="0"/>
        <v>6</v>
      </c>
      <c r="E12" s="20">
        <f t="shared" si="0"/>
        <v>4</v>
      </c>
      <c r="F12" s="19">
        <f t="shared" si="0"/>
        <v>5</v>
      </c>
      <c r="G12" s="19">
        <f t="shared" si="0"/>
        <v>4</v>
      </c>
      <c r="H12" s="4"/>
    </row>
    <row r="13" spans="1:8" ht="12.75">
      <c r="A13" s="3" t="s">
        <v>1</v>
      </c>
      <c r="B13" s="61" t="str">
        <f>SUM(B56:B65)&amp;"-"&amp;SUM(C56:C65)</f>
        <v>4-0</v>
      </c>
      <c r="C13" s="62"/>
      <c r="D13" s="63" t="str">
        <f>SUM(D56:D65)&amp;"-"&amp;SUM(E56:E65)</f>
        <v>2-0</v>
      </c>
      <c r="E13" s="64"/>
      <c r="F13" s="61" t="str">
        <f>SUM(F56:F65)&amp;"-"&amp;SUM(G56:G65)</f>
        <v>4-3</v>
      </c>
      <c r="G13" s="62"/>
      <c r="H13" s="2"/>
    </row>
    <row r="14" spans="1:8" ht="12.75">
      <c r="A14" s="5"/>
      <c r="B14" s="24"/>
      <c r="C14" s="24"/>
      <c r="D14" s="24"/>
      <c r="E14" s="24"/>
      <c r="F14" s="24"/>
      <c r="G14" s="24"/>
      <c r="H14" s="2"/>
    </row>
    <row r="15" spans="1:8" ht="12.75" customHeight="1">
      <c r="A15" s="21" t="str">
        <f>CONCATENATE("A. ",Программа!B14," тур. ",Программа!B15)</f>
        <v>A. 4 тур. 04.10. </v>
      </c>
      <c r="B15" s="14" t="s">
        <v>24</v>
      </c>
      <c r="C15" s="14" t="s">
        <v>28</v>
      </c>
      <c r="D15" s="15" t="s">
        <v>13</v>
      </c>
      <c r="E15" s="15" t="s">
        <v>6</v>
      </c>
      <c r="F15" s="14" t="s">
        <v>21</v>
      </c>
      <c r="G15" s="14" t="s">
        <v>20</v>
      </c>
      <c r="H15" s="56" t="s">
        <v>0</v>
      </c>
    </row>
    <row r="16" spans="1:8" ht="12.75">
      <c r="A16" s="22" t="str">
        <f>Программа!B16</f>
        <v>1. Астана - Ренн </v>
      </c>
      <c r="B16" s="16">
        <v>1</v>
      </c>
      <c r="C16" s="16">
        <v>1</v>
      </c>
      <c r="D16" s="17" t="s">
        <v>55</v>
      </c>
      <c r="E16" s="17">
        <v>1</v>
      </c>
      <c r="F16" s="16">
        <v>2</v>
      </c>
      <c r="G16" s="16">
        <v>1</v>
      </c>
      <c r="H16" s="57">
        <v>1</v>
      </c>
    </row>
    <row r="17" spans="1:8" ht="12.75">
      <c r="A17" s="22" t="str">
        <f>Программа!B17</f>
        <v>2. Русенборг - РБ Лейпциг </v>
      </c>
      <c r="B17" s="16" t="s">
        <v>54</v>
      </c>
      <c r="C17" s="16">
        <v>2</v>
      </c>
      <c r="D17" s="17">
        <v>2</v>
      </c>
      <c r="E17" s="17">
        <v>2</v>
      </c>
      <c r="F17" s="16">
        <v>2</v>
      </c>
      <c r="G17" s="16">
        <v>2</v>
      </c>
      <c r="H17" s="57">
        <v>2</v>
      </c>
    </row>
    <row r="18" spans="1:8" ht="12.75">
      <c r="A18" s="22" t="str">
        <f>Программа!B18</f>
        <v>3. Цюрих - Лудогорец </v>
      </c>
      <c r="B18" s="16">
        <v>1</v>
      </c>
      <c r="C18" s="16">
        <v>1</v>
      </c>
      <c r="D18" s="17">
        <v>1</v>
      </c>
      <c r="E18" s="17">
        <v>1</v>
      </c>
      <c r="F18" s="16">
        <v>1</v>
      </c>
      <c r="G18" s="16">
        <v>1</v>
      </c>
      <c r="H18" s="57">
        <v>1</v>
      </c>
    </row>
    <row r="19" spans="1:8" ht="12.75">
      <c r="A19" s="22" t="str">
        <f>Программа!B19</f>
        <v>4. Айнтрахт - Лацио </v>
      </c>
      <c r="B19" s="16">
        <v>2</v>
      </c>
      <c r="C19" s="16">
        <v>1</v>
      </c>
      <c r="D19" s="17" t="s">
        <v>54</v>
      </c>
      <c r="E19" s="17" t="s">
        <v>54</v>
      </c>
      <c r="F19" s="16">
        <v>1</v>
      </c>
      <c r="G19" s="16">
        <v>1</v>
      </c>
      <c r="H19" s="57">
        <v>1</v>
      </c>
    </row>
    <row r="20" spans="1:8" ht="12.75">
      <c r="A20" s="22" t="str">
        <f>Программа!B20</f>
        <v>5. БАТЭ - ПАОК </v>
      </c>
      <c r="B20" s="16" t="s">
        <v>54</v>
      </c>
      <c r="C20" s="16">
        <v>2</v>
      </c>
      <c r="D20" s="17" t="s">
        <v>54</v>
      </c>
      <c r="E20" s="17">
        <v>2</v>
      </c>
      <c r="F20" s="16">
        <v>2</v>
      </c>
      <c r="G20" s="16">
        <v>1</v>
      </c>
      <c r="H20" s="57">
        <v>2</v>
      </c>
    </row>
    <row r="21" spans="1:8" ht="12.75">
      <c r="A21" s="22" t="str">
        <f>Программа!B21</f>
        <v>6. Краснодар - Севилья </v>
      </c>
      <c r="B21" s="16" t="s">
        <v>54</v>
      </c>
      <c r="C21" s="16">
        <v>2</v>
      </c>
      <c r="D21" s="17" t="s">
        <v>54</v>
      </c>
      <c r="E21" s="17">
        <v>1</v>
      </c>
      <c r="F21" s="16">
        <v>2</v>
      </c>
      <c r="G21" s="16">
        <v>2</v>
      </c>
      <c r="H21" s="57">
        <v>1</v>
      </c>
    </row>
    <row r="22" spans="1:8" ht="12.75">
      <c r="A22" s="22" t="str">
        <f>Программа!B22</f>
        <v>7. Мальмё - Бешикташ </v>
      </c>
      <c r="B22" s="16" t="s">
        <v>54</v>
      </c>
      <c r="C22" s="16">
        <v>2</v>
      </c>
      <c r="D22" s="17" t="s">
        <v>54</v>
      </c>
      <c r="E22" s="17">
        <v>2</v>
      </c>
      <c r="F22" s="16">
        <v>1</v>
      </c>
      <c r="G22" s="16">
        <v>2</v>
      </c>
      <c r="H22" s="57">
        <v>1</v>
      </c>
    </row>
    <row r="23" spans="1:8" ht="12.75">
      <c r="A23" s="22" t="str">
        <f>Программа!B23</f>
        <v>8. Рейнджерс - Радид Вена </v>
      </c>
      <c r="B23" s="16">
        <v>1</v>
      </c>
      <c r="C23" s="16">
        <v>1</v>
      </c>
      <c r="D23" s="17">
        <v>1</v>
      </c>
      <c r="E23" s="17">
        <v>1</v>
      </c>
      <c r="F23" s="16">
        <v>1</v>
      </c>
      <c r="G23" s="16">
        <v>1</v>
      </c>
      <c r="H23" s="57">
        <v>1</v>
      </c>
    </row>
    <row r="24" spans="1:8" ht="12.75">
      <c r="A24" s="22" t="str">
        <f>Программа!B24</f>
        <v>9. Спартак М - Вильяреал </v>
      </c>
      <c r="B24" s="16">
        <v>1</v>
      </c>
      <c r="C24" s="16">
        <v>2</v>
      </c>
      <c r="D24" s="17">
        <v>1</v>
      </c>
      <c r="E24" s="17" t="s">
        <v>54</v>
      </c>
      <c r="F24" s="16" t="s">
        <v>54</v>
      </c>
      <c r="G24" s="16">
        <v>2</v>
      </c>
      <c r="H24" s="57" t="s">
        <v>54</v>
      </c>
    </row>
    <row r="25" spans="1:8" ht="12.75">
      <c r="A25" s="22" t="str">
        <f>Программа!B25</f>
        <v>10. Яблонец - Динамо К </v>
      </c>
      <c r="B25" s="16" t="s">
        <v>54</v>
      </c>
      <c r="C25" s="16">
        <v>2</v>
      </c>
      <c r="D25" s="17">
        <v>2</v>
      </c>
      <c r="E25" s="17">
        <v>1</v>
      </c>
      <c r="F25" s="16" t="s">
        <v>54</v>
      </c>
      <c r="G25" s="16">
        <v>2</v>
      </c>
      <c r="H25" s="57" t="s">
        <v>54</v>
      </c>
    </row>
    <row r="26" spans="1:8" ht="12.75">
      <c r="A26" s="3" t="s">
        <v>2</v>
      </c>
      <c r="B26" s="19">
        <f aca="true" t="shared" si="1" ref="B26:G26">SUM(B44:B53)</f>
        <v>4</v>
      </c>
      <c r="C26" s="19">
        <f t="shared" si="1"/>
        <v>6</v>
      </c>
      <c r="D26" s="20">
        <f t="shared" si="1"/>
        <v>3</v>
      </c>
      <c r="E26" s="20">
        <f t="shared" si="1"/>
        <v>7</v>
      </c>
      <c r="F26" s="19">
        <f t="shared" si="1"/>
        <v>8</v>
      </c>
      <c r="G26" s="19">
        <f t="shared" si="1"/>
        <v>5</v>
      </c>
      <c r="H26" s="4"/>
    </row>
    <row r="27" spans="1:8" ht="12.75">
      <c r="A27" s="3" t="s">
        <v>1</v>
      </c>
      <c r="B27" s="61" t="str">
        <f>SUM(B68:B77)&amp;"-"&amp;SUM(C68:C77)</f>
        <v>1-3</v>
      </c>
      <c r="C27" s="62"/>
      <c r="D27" s="63" t="str">
        <f>SUM(D68:D77)&amp;"-"&amp;SUM(E68:E77)</f>
        <v>0-4</v>
      </c>
      <c r="E27" s="64"/>
      <c r="F27" s="61" t="str">
        <f>SUM(F68:F77)&amp;"-"&amp;SUM(G68:G77)</f>
        <v>4-1</v>
      </c>
      <c r="G27" s="62"/>
      <c r="H27" s="2"/>
    </row>
    <row r="29" ht="12.75" hidden="1"/>
    <row r="30" ht="12.75" hidden="1"/>
    <row r="31" spans="1:15" ht="12.75" hidden="1">
      <c r="A31" s="25" t="s">
        <v>2</v>
      </c>
      <c r="B31" s="26" t="str">
        <f aca="true" t="shared" si="2" ref="B31:G31">B1</f>
        <v>М.Ю</v>
      </c>
      <c r="C31" s="26" t="str">
        <f t="shared" si="2"/>
        <v>Лац</v>
      </c>
      <c r="D31" s="26" t="str">
        <f t="shared" si="2"/>
        <v>Куб</v>
      </c>
      <c r="E31" s="26" t="str">
        <f t="shared" si="2"/>
        <v>Мар</v>
      </c>
      <c r="F31" s="26" t="str">
        <f t="shared" si="2"/>
        <v>Г.Р</v>
      </c>
      <c r="G31" s="26" t="str">
        <f t="shared" si="2"/>
        <v>Чит</v>
      </c>
      <c r="H31" s="27"/>
      <c r="I31" s="25"/>
      <c r="J31" s="25"/>
      <c r="K31" s="25"/>
      <c r="L31" s="25"/>
      <c r="M31" s="25"/>
      <c r="N31" s="25"/>
      <c r="O31" s="28"/>
    </row>
    <row r="32" spans="1:15" ht="12.75" hidden="1">
      <c r="A32" s="6" t="str">
        <f>A2</f>
        <v>1. Хоффенхайм - М. Сити </v>
      </c>
      <c r="B32" s="23">
        <f aca="true" t="shared" si="3" ref="B32:G41">IF(OR(LEFT(B2)=LEFT($H2),RIGHT(B2)=RIGHT($H2)),1,0)</f>
        <v>1</v>
      </c>
      <c r="C32" s="23">
        <f t="shared" si="3"/>
        <v>1</v>
      </c>
      <c r="D32" s="23">
        <f t="shared" si="3"/>
        <v>1</v>
      </c>
      <c r="E32" s="23">
        <f t="shared" si="3"/>
        <v>1</v>
      </c>
      <c r="F32" s="23">
        <f t="shared" si="3"/>
        <v>1</v>
      </c>
      <c r="G32" s="23">
        <f t="shared" si="3"/>
        <v>0</v>
      </c>
      <c r="H32" s="7"/>
      <c r="I32" s="6"/>
      <c r="J32" s="6"/>
      <c r="K32" s="6"/>
      <c r="L32" s="6"/>
      <c r="M32" s="6"/>
      <c r="N32" s="6"/>
      <c r="O32" s="29"/>
    </row>
    <row r="33" spans="1:15" ht="12.75" hidden="1">
      <c r="A33" s="6" t="str">
        <f aca="true" t="shared" si="4" ref="A33:A41">A3</f>
        <v>2. АЕК Афины - Бенфика </v>
      </c>
      <c r="B33" s="23">
        <f t="shared" si="3"/>
        <v>1</v>
      </c>
      <c r="C33" s="23">
        <f t="shared" si="3"/>
        <v>1</v>
      </c>
      <c r="D33" s="23">
        <f t="shared" si="3"/>
        <v>1</v>
      </c>
      <c r="E33" s="23">
        <f t="shared" si="3"/>
        <v>0</v>
      </c>
      <c r="F33" s="23">
        <f t="shared" si="3"/>
        <v>1</v>
      </c>
      <c r="G33" s="23">
        <f t="shared" si="3"/>
        <v>0</v>
      </c>
      <c r="H33" s="7"/>
      <c r="I33" s="6"/>
      <c r="J33" s="6"/>
      <c r="K33" s="6"/>
      <c r="L33" s="6"/>
      <c r="M33" s="6"/>
      <c r="N33" s="6"/>
      <c r="O33" s="29"/>
    </row>
    <row r="34" spans="1:15" ht="12.75" hidden="1">
      <c r="A34" s="6" t="str">
        <f t="shared" si="4"/>
        <v>3. Лион - Шахтёр Д </v>
      </c>
      <c r="B34" s="23">
        <f t="shared" si="3"/>
        <v>0</v>
      </c>
      <c r="C34" s="23">
        <f t="shared" si="3"/>
        <v>0</v>
      </c>
      <c r="D34" s="23">
        <f t="shared" si="3"/>
        <v>0</v>
      </c>
      <c r="E34" s="23">
        <f t="shared" si="3"/>
        <v>0</v>
      </c>
      <c r="F34" s="23">
        <f t="shared" si="3"/>
        <v>1</v>
      </c>
      <c r="G34" s="23">
        <f t="shared" si="3"/>
        <v>0</v>
      </c>
      <c r="H34" s="7"/>
      <c r="I34" s="6"/>
      <c r="J34" s="6"/>
      <c r="K34" s="6"/>
      <c r="L34" s="6"/>
      <c r="M34" s="6"/>
      <c r="N34" s="6"/>
      <c r="O34" s="29"/>
    </row>
    <row r="35" spans="1:15" ht="12.75" hidden="1">
      <c r="A35" s="6" t="str">
        <f t="shared" si="4"/>
        <v>4. М. Юнайтед - Валенсия </v>
      </c>
      <c r="B35" s="23">
        <f t="shared" si="3"/>
        <v>0</v>
      </c>
      <c r="C35" s="23">
        <f t="shared" si="3"/>
        <v>0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 t="shared" si="3"/>
        <v>1</v>
      </c>
      <c r="H35" s="7"/>
      <c r="I35" s="6"/>
      <c r="J35" s="6"/>
      <c r="K35" s="6"/>
      <c r="L35" s="6"/>
      <c r="M35" s="6"/>
      <c r="N35" s="6"/>
      <c r="O35" s="29"/>
    </row>
    <row r="36" spans="1:15" ht="12.75" hidden="1">
      <c r="A36" s="6" t="str">
        <f t="shared" si="4"/>
        <v>5. ЦСКА М - Реал М </v>
      </c>
      <c r="B36" s="23">
        <f t="shared" si="3"/>
        <v>0</v>
      </c>
      <c r="C36" s="23">
        <f t="shared" si="3"/>
        <v>0</v>
      </c>
      <c r="D36" s="23">
        <f t="shared" si="3"/>
        <v>0</v>
      </c>
      <c r="E36" s="23">
        <f t="shared" si="3"/>
        <v>0</v>
      </c>
      <c r="F36" s="23">
        <f t="shared" si="3"/>
        <v>0</v>
      </c>
      <c r="G36" s="23">
        <f t="shared" si="3"/>
        <v>0</v>
      </c>
      <c r="H36" s="7"/>
      <c r="I36" s="6"/>
      <c r="J36" s="6"/>
      <c r="K36" s="6"/>
      <c r="L36" s="6"/>
      <c r="M36" s="6"/>
      <c r="N36" s="6"/>
      <c r="O36" s="29"/>
    </row>
    <row r="37" spans="1:15" ht="12.75" hidden="1">
      <c r="A37" s="6" t="str">
        <f t="shared" si="4"/>
        <v>6. Локомотив М - Шальке </v>
      </c>
      <c r="B37" s="23">
        <f t="shared" si="3"/>
        <v>1</v>
      </c>
      <c r="C37" s="23">
        <f t="shared" si="3"/>
        <v>0</v>
      </c>
      <c r="D37" s="23">
        <f t="shared" si="3"/>
        <v>1</v>
      </c>
      <c r="E37" s="23">
        <f t="shared" si="3"/>
        <v>1</v>
      </c>
      <c r="F37" s="23">
        <f t="shared" si="3"/>
        <v>0</v>
      </c>
      <c r="G37" s="23">
        <f t="shared" si="3"/>
        <v>0</v>
      </c>
      <c r="H37" s="7"/>
      <c r="I37" s="6"/>
      <c r="J37" s="6"/>
      <c r="K37" s="6"/>
      <c r="L37" s="6"/>
      <c r="M37" s="6"/>
      <c r="N37" s="6"/>
      <c r="O37" s="29"/>
    </row>
    <row r="38" spans="1:15" ht="12.75" hidden="1">
      <c r="A38" s="6" t="str">
        <f t="shared" si="4"/>
        <v>7. Наполи - Ливерпуль </v>
      </c>
      <c r="B38" s="23">
        <f t="shared" si="3"/>
        <v>1</v>
      </c>
      <c r="C38" s="23">
        <f t="shared" si="3"/>
        <v>0</v>
      </c>
      <c r="D38" s="23">
        <f t="shared" si="3"/>
        <v>0</v>
      </c>
      <c r="E38" s="23">
        <f t="shared" si="3"/>
        <v>0</v>
      </c>
      <c r="F38" s="23">
        <f t="shared" si="3"/>
        <v>0</v>
      </c>
      <c r="G38" s="23">
        <f t="shared" si="3"/>
        <v>1</v>
      </c>
      <c r="H38" s="7"/>
      <c r="I38" s="6"/>
      <c r="J38" s="6"/>
      <c r="K38" s="6"/>
      <c r="L38" s="6"/>
      <c r="M38" s="6"/>
      <c r="N38" s="6"/>
      <c r="O38" s="29"/>
    </row>
    <row r="39" spans="1:15" ht="12.75" hidden="1">
      <c r="A39" s="6" t="str">
        <f t="shared" si="4"/>
        <v>8. Порту - Галатасарай </v>
      </c>
      <c r="B39" s="23">
        <f t="shared" si="3"/>
        <v>1</v>
      </c>
      <c r="C39" s="23">
        <f t="shared" si="3"/>
        <v>1</v>
      </c>
      <c r="D39" s="23">
        <f t="shared" si="3"/>
        <v>1</v>
      </c>
      <c r="E39" s="23">
        <f t="shared" si="3"/>
        <v>1</v>
      </c>
      <c r="F39" s="23">
        <f t="shared" si="3"/>
        <v>1</v>
      </c>
      <c r="G39" s="23">
        <f t="shared" si="3"/>
        <v>1</v>
      </c>
      <c r="H39" s="7"/>
      <c r="I39" s="6"/>
      <c r="J39" s="6"/>
      <c r="K39" s="6"/>
      <c r="L39" s="6"/>
      <c r="M39" s="6"/>
      <c r="N39" s="6"/>
      <c r="O39" s="29"/>
    </row>
    <row r="40" spans="1:15" ht="12.75" hidden="1">
      <c r="A40" s="6" t="str">
        <f t="shared" si="4"/>
        <v>9. ПСВ - Интер </v>
      </c>
      <c r="B40" s="23">
        <f t="shared" si="3"/>
        <v>1</v>
      </c>
      <c r="C40" s="23">
        <f t="shared" si="3"/>
        <v>0</v>
      </c>
      <c r="D40" s="23">
        <f t="shared" si="3"/>
        <v>1</v>
      </c>
      <c r="E40" s="23">
        <f t="shared" si="3"/>
        <v>1</v>
      </c>
      <c r="F40" s="23">
        <f t="shared" si="3"/>
        <v>0</v>
      </c>
      <c r="G40" s="23">
        <f t="shared" si="3"/>
        <v>1</v>
      </c>
      <c r="H40" s="7"/>
      <c r="I40" s="6"/>
      <c r="J40" s="6"/>
      <c r="K40" s="6"/>
      <c r="L40" s="6"/>
      <c r="M40" s="6"/>
      <c r="N40" s="6"/>
      <c r="O40" s="29"/>
    </row>
    <row r="41" spans="1:15" ht="12.75" hidden="1">
      <c r="A41" s="6" t="str">
        <f t="shared" si="4"/>
        <v>10. Тоттенхэм - Барселона </v>
      </c>
      <c r="B41" s="23">
        <f t="shared" si="3"/>
        <v>1</v>
      </c>
      <c r="C41" s="23">
        <f t="shared" si="3"/>
        <v>0</v>
      </c>
      <c r="D41" s="23">
        <f t="shared" si="3"/>
        <v>1</v>
      </c>
      <c r="E41" s="23">
        <f t="shared" si="3"/>
        <v>0</v>
      </c>
      <c r="F41" s="23">
        <f t="shared" si="3"/>
        <v>1</v>
      </c>
      <c r="G41" s="23">
        <f t="shared" si="3"/>
        <v>0</v>
      </c>
      <c r="H41" s="7"/>
      <c r="I41" s="6"/>
      <c r="J41" s="6"/>
      <c r="K41" s="6"/>
      <c r="L41" s="6"/>
      <c r="M41" s="6"/>
      <c r="N41" s="6"/>
      <c r="O41" s="29"/>
    </row>
    <row r="42" spans="1:15" ht="12.75" hidden="1">
      <c r="A42" s="6"/>
      <c r="B42" s="23"/>
      <c r="C42" s="23"/>
      <c r="D42" s="23"/>
      <c r="E42" s="23"/>
      <c r="F42" s="23"/>
      <c r="G42" s="23"/>
      <c r="H42" s="7"/>
      <c r="I42" s="6"/>
      <c r="J42" s="6"/>
      <c r="K42" s="6"/>
      <c r="L42" s="6"/>
      <c r="M42" s="6"/>
      <c r="N42" s="6"/>
      <c r="O42" s="29"/>
    </row>
    <row r="43" spans="1:15" ht="12.75" hidden="1">
      <c r="A43" s="6" t="s">
        <v>3</v>
      </c>
      <c r="B43" s="4" t="str">
        <f aca="true" t="shared" si="5" ref="B43:G43">B15</f>
        <v>Чит</v>
      </c>
      <c r="C43" s="4" t="str">
        <f t="shared" si="5"/>
        <v>М.Ю</v>
      </c>
      <c r="D43" s="4" t="str">
        <f t="shared" si="5"/>
        <v>Лац</v>
      </c>
      <c r="E43" s="4" t="str">
        <f t="shared" si="5"/>
        <v>Куб</v>
      </c>
      <c r="F43" s="4" t="str">
        <f t="shared" si="5"/>
        <v>Мар</v>
      </c>
      <c r="G43" s="4" t="str">
        <f t="shared" si="5"/>
        <v>Г.Р</v>
      </c>
      <c r="H43" s="7"/>
      <c r="I43" s="6"/>
      <c r="J43" s="6"/>
      <c r="K43" s="6"/>
      <c r="L43" s="6"/>
      <c r="M43" s="6"/>
      <c r="N43" s="6"/>
      <c r="O43" s="29"/>
    </row>
    <row r="44" spans="1:15" ht="12.75" hidden="1">
      <c r="A44" s="6" t="str">
        <f>A2</f>
        <v>1. Хоффенхайм - М. Сити </v>
      </c>
      <c r="B44" s="2">
        <f aca="true" t="shared" si="6" ref="B44:G53">IF(OR(LEFT(B16)=LEFT($H16),RIGHT(B16)=RIGHT($H16)),1,0)</f>
        <v>1</v>
      </c>
      <c r="C44" s="2">
        <f t="shared" si="6"/>
        <v>1</v>
      </c>
      <c r="D44" s="2">
        <f t="shared" si="6"/>
        <v>0</v>
      </c>
      <c r="E44" s="2">
        <f t="shared" si="6"/>
        <v>1</v>
      </c>
      <c r="F44" s="2">
        <f t="shared" si="6"/>
        <v>0</v>
      </c>
      <c r="G44" s="2">
        <f t="shared" si="6"/>
        <v>1</v>
      </c>
      <c r="H44" s="7"/>
      <c r="I44" s="6"/>
      <c r="J44" s="6"/>
      <c r="K44" s="6"/>
      <c r="L44" s="6"/>
      <c r="M44" s="6"/>
      <c r="N44" s="6"/>
      <c r="O44" s="29"/>
    </row>
    <row r="45" spans="1:15" ht="12.75" hidden="1">
      <c r="A45" s="6" t="str">
        <f aca="true" t="shared" si="7" ref="A45:A53">A3</f>
        <v>2. АЕК Афины - Бенфика </v>
      </c>
      <c r="B45" s="2">
        <f t="shared" si="6"/>
        <v>0</v>
      </c>
      <c r="C45" s="2">
        <f t="shared" si="6"/>
        <v>1</v>
      </c>
      <c r="D45" s="2">
        <f t="shared" si="6"/>
        <v>1</v>
      </c>
      <c r="E45" s="2">
        <f t="shared" si="6"/>
        <v>1</v>
      </c>
      <c r="F45" s="2">
        <f t="shared" si="6"/>
        <v>1</v>
      </c>
      <c r="G45" s="2">
        <f t="shared" si="6"/>
        <v>1</v>
      </c>
      <c r="H45" s="7"/>
      <c r="I45" s="6"/>
      <c r="J45" s="6"/>
      <c r="K45" s="6"/>
      <c r="L45" s="6"/>
      <c r="M45" s="6"/>
      <c r="N45" s="6"/>
      <c r="O45" s="29"/>
    </row>
    <row r="46" spans="1:15" ht="12.75" hidden="1">
      <c r="A46" s="6" t="str">
        <f t="shared" si="7"/>
        <v>3. Лион - Шахтёр Д </v>
      </c>
      <c r="B46" s="2">
        <f t="shared" si="6"/>
        <v>1</v>
      </c>
      <c r="C46" s="2">
        <f t="shared" si="6"/>
        <v>1</v>
      </c>
      <c r="D46" s="2">
        <f t="shared" si="6"/>
        <v>1</v>
      </c>
      <c r="E46" s="2">
        <f t="shared" si="6"/>
        <v>1</v>
      </c>
      <c r="F46" s="2">
        <f t="shared" si="6"/>
        <v>1</v>
      </c>
      <c r="G46" s="2">
        <f t="shared" si="6"/>
        <v>1</v>
      </c>
      <c r="H46" s="7"/>
      <c r="I46" s="6"/>
      <c r="J46" s="6"/>
      <c r="K46" s="6"/>
      <c r="L46" s="6"/>
      <c r="M46" s="6"/>
      <c r="N46" s="6"/>
      <c r="O46" s="29"/>
    </row>
    <row r="47" spans="1:15" ht="12.75" hidden="1">
      <c r="A47" s="6" t="str">
        <f t="shared" si="7"/>
        <v>4. М. Юнайтед - Валенсия </v>
      </c>
      <c r="B47" s="2">
        <f t="shared" si="6"/>
        <v>0</v>
      </c>
      <c r="C47" s="2">
        <f t="shared" si="6"/>
        <v>1</v>
      </c>
      <c r="D47" s="2">
        <f t="shared" si="6"/>
        <v>0</v>
      </c>
      <c r="E47" s="2">
        <f t="shared" si="6"/>
        <v>0</v>
      </c>
      <c r="F47" s="2">
        <f t="shared" si="6"/>
        <v>1</v>
      </c>
      <c r="G47" s="2">
        <f t="shared" si="6"/>
        <v>1</v>
      </c>
      <c r="H47" s="7"/>
      <c r="I47" s="6"/>
      <c r="J47" s="6"/>
      <c r="K47" s="6"/>
      <c r="L47" s="6"/>
      <c r="M47" s="6"/>
      <c r="N47" s="6"/>
      <c r="O47" s="29"/>
    </row>
    <row r="48" spans="1:15" ht="12.75" hidden="1">
      <c r="A48" s="6" t="str">
        <f t="shared" si="7"/>
        <v>5. ЦСКА М - Реал М </v>
      </c>
      <c r="B48" s="2">
        <f t="shared" si="6"/>
        <v>0</v>
      </c>
      <c r="C48" s="2">
        <f t="shared" si="6"/>
        <v>1</v>
      </c>
      <c r="D48" s="2">
        <f t="shared" si="6"/>
        <v>0</v>
      </c>
      <c r="E48" s="2">
        <f t="shared" si="6"/>
        <v>1</v>
      </c>
      <c r="F48" s="2">
        <f t="shared" si="6"/>
        <v>1</v>
      </c>
      <c r="G48" s="2">
        <f t="shared" si="6"/>
        <v>0</v>
      </c>
      <c r="H48" s="7"/>
      <c r="I48" s="6"/>
      <c r="J48" s="6"/>
      <c r="K48" s="6"/>
      <c r="L48" s="6"/>
      <c r="M48" s="6"/>
      <c r="N48" s="6"/>
      <c r="O48" s="29"/>
    </row>
    <row r="49" spans="1:15" ht="12.75" hidden="1">
      <c r="A49" s="6" t="str">
        <f t="shared" si="7"/>
        <v>6. Локомотив М - Шальке </v>
      </c>
      <c r="B49" s="2">
        <f t="shared" si="6"/>
        <v>0</v>
      </c>
      <c r="C49" s="2">
        <f t="shared" si="6"/>
        <v>0</v>
      </c>
      <c r="D49" s="2">
        <f t="shared" si="6"/>
        <v>0</v>
      </c>
      <c r="E49" s="2">
        <f t="shared" si="6"/>
        <v>1</v>
      </c>
      <c r="F49" s="2">
        <f t="shared" si="6"/>
        <v>0</v>
      </c>
      <c r="G49" s="2">
        <f t="shared" si="6"/>
        <v>0</v>
      </c>
      <c r="H49" s="7"/>
      <c r="I49" s="6"/>
      <c r="J49" s="6"/>
      <c r="K49" s="6"/>
      <c r="L49" s="6"/>
      <c r="M49" s="6"/>
      <c r="N49" s="6"/>
      <c r="O49" s="29"/>
    </row>
    <row r="50" spans="1:15" ht="12.75" hidden="1">
      <c r="A50" s="6" t="str">
        <f t="shared" si="7"/>
        <v>7. Наполи - Ливерпуль </v>
      </c>
      <c r="B50" s="2">
        <f t="shared" si="6"/>
        <v>0</v>
      </c>
      <c r="C50" s="2">
        <f t="shared" si="6"/>
        <v>0</v>
      </c>
      <c r="D50" s="2">
        <f t="shared" si="6"/>
        <v>0</v>
      </c>
      <c r="E50" s="2">
        <f t="shared" si="6"/>
        <v>0</v>
      </c>
      <c r="F50" s="2">
        <f t="shared" si="6"/>
        <v>1</v>
      </c>
      <c r="G50" s="2">
        <f t="shared" si="6"/>
        <v>0</v>
      </c>
      <c r="H50" s="7"/>
      <c r="I50" s="6"/>
      <c r="J50" s="6"/>
      <c r="K50" s="6"/>
      <c r="L50" s="6"/>
      <c r="M50" s="6"/>
      <c r="N50" s="6"/>
      <c r="O50" s="29"/>
    </row>
    <row r="51" spans="1:15" ht="12.75" hidden="1">
      <c r="A51" s="6" t="str">
        <f t="shared" si="7"/>
        <v>8. Порту - Галатасарай </v>
      </c>
      <c r="B51" s="2">
        <f t="shared" si="6"/>
        <v>1</v>
      </c>
      <c r="C51" s="2">
        <f t="shared" si="6"/>
        <v>1</v>
      </c>
      <c r="D51" s="2">
        <f t="shared" si="6"/>
        <v>1</v>
      </c>
      <c r="E51" s="2">
        <f t="shared" si="6"/>
        <v>1</v>
      </c>
      <c r="F51" s="2">
        <f t="shared" si="6"/>
        <v>1</v>
      </c>
      <c r="G51" s="2">
        <f t="shared" si="6"/>
        <v>1</v>
      </c>
      <c r="H51" s="7"/>
      <c r="I51" s="6"/>
      <c r="J51" s="6"/>
      <c r="K51" s="6"/>
      <c r="L51" s="6"/>
      <c r="M51" s="6"/>
      <c r="N51" s="6"/>
      <c r="O51" s="29"/>
    </row>
    <row r="52" spans="1:15" ht="12.75" hidden="1">
      <c r="A52" s="6" t="str">
        <f t="shared" si="7"/>
        <v>9. ПСВ - Интер </v>
      </c>
      <c r="B52" s="2">
        <f t="shared" si="6"/>
        <v>0</v>
      </c>
      <c r="C52" s="2">
        <f t="shared" si="6"/>
        <v>0</v>
      </c>
      <c r="D52" s="2">
        <f t="shared" si="6"/>
        <v>0</v>
      </c>
      <c r="E52" s="2">
        <f t="shared" si="6"/>
        <v>1</v>
      </c>
      <c r="F52" s="2">
        <f t="shared" si="6"/>
        <v>1</v>
      </c>
      <c r="G52" s="2">
        <f t="shared" si="6"/>
        <v>0</v>
      </c>
      <c r="H52" s="7"/>
      <c r="I52" s="6"/>
      <c r="J52" s="6"/>
      <c r="K52" s="6"/>
      <c r="L52" s="6"/>
      <c r="M52" s="6"/>
      <c r="N52" s="6"/>
      <c r="O52" s="29"/>
    </row>
    <row r="53" spans="1:15" ht="12.75" hidden="1">
      <c r="A53" s="30" t="str">
        <f t="shared" si="7"/>
        <v>10. Тоттенхэм - Барселона </v>
      </c>
      <c r="B53" s="31">
        <f t="shared" si="6"/>
        <v>1</v>
      </c>
      <c r="C53" s="31">
        <f t="shared" si="6"/>
        <v>0</v>
      </c>
      <c r="D53" s="31">
        <f t="shared" si="6"/>
        <v>0</v>
      </c>
      <c r="E53" s="31">
        <f t="shared" si="6"/>
        <v>0</v>
      </c>
      <c r="F53" s="31">
        <f t="shared" si="6"/>
        <v>1</v>
      </c>
      <c r="G53" s="31">
        <f t="shared" si="6"/>
        <v>0</v>
      </c>
      <c r="H53" s="32"/>
      <c r="I53" s="30"/>
      <c r="J53" s="30"/>
      <c r="K53" s="30"/>
      <c r="L53" s="30"/>
      <c r="M53" s="30"/>
      <c r="N53" s="30"/>
      <c r="O53" s="33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5" t="s">
        <v>4</v>
      </c>
      <c r="B55" s="26" t="str">
        <f aca="true" t="shared" si="8" ref="B55:G55">B1</f>
        <v>М.Ю</v>
      </c>
      <c r="C55" s="26" t="str">
        <f t="shared" si="8"/>
        <v>Лац</v>
      </c>
      <c r="D55" s="26" t="str">
        <f t="shared" si="8"/>
        <v>Куб</v>
      </c>
      <c r="E55" s="26" t="str">
        <f t="shared" si="8"/>
        <v>Мар</v>
      </c>
      <c r="F55" s="26" t="str">
        <f t="shared" si="8"/>
        <v>Г.Р</v>
      </c>
      <c r="G55" s="26" t="str">
        <f t="shared" si="8"/>
        <v>Чит</v>
      </c>
      <c r="H55" s="27"/>
      <c r="I55" s="25"/>
      <c r="J55" s="25"/>
      <c r="K55" s="25"/>
      <c r="L55" s="25"/>
      <c r="M55" s="25"/>
      <c r="N55" s="25"/>
      <c r="O55" s="28"/>
    </row>
    <row r="56" spans="1:15" ht="12.75" hidden="1">
      <c r="A56" s="6" t="str">
        <f>A2</f>
        <v>1. Хоффенхайм - М. Сити </v>
      </c>
      <c r="B56" s="6">
        <f aca="true" t="shared" si="9" ref="B56:B65">IF(B32&gt;C32,1,0)</f>
        <v>0</v>
      </c>
      <c r="C56" s="34">
        <f aca="true" t="shared" si="10" ref="C56:C65">IF(C32&gt;B32,1,0)</f>
        <v>0</v>
      </c>
      <c r="D56" s="6">
        <f aca="true" t="shared" si="11" ref="D56:D65">IF(D32&gt;E32,1,0)</f>
        <v>0</v>
      </c>
      <c r="E56" s="6">
        <f aca="true" t="shared" si="12" ref="E56:E65">IF(E32&gt;D32,1,0)</f>
        <v>0</v>
      </c>
      <c r="F56" s="6">
        <f aca="true" t="shared" si="13" ref="F56:F65">IF(F32&gt;G32,1,0)</f>
        <v>1</v>
      </c>
      <c r="G56" s="6">
        <f aca="true" t="shared" si="14" ref="G56:G65">IF(G32&gt;F32,1,0)</f>
        <v>0</v>
      </c>
      <c r="H56" s="7"/>
      <c r="I56" s="6"/>
      <c r="J56" s="6"/>
      <c r="K56" s="6"/>
      <c r="L56" s="6"/>
      <c r="M56" s="6"/>
      <c r="N56" s="6"/>
      <c r="O56" s="29"/>
    </row>
    <row r="57" spans="1:15" ht="12.75" hidden="1">
      <c r="A57" s="6" t="str">
        <f aca="true" t="shared" si="15" ref="A57:A65">A3</f>
        <v>2. АЕК Афины - Бенфика </v>
      </c>
      <c r="B57" s="6">
        <f t="shared" si="9"/>
        <v>0</v>
      </c>
      <c r="C57" s="34">
        <f t="shared" si="10"/>
        <v>0</v>
      </c>
      <c r="D57" s="6">
        <f t="shared" si="11"/>
        <v>1</v>
      </c>
      <c r="E57" s="6">
        <f t="shared" si="12"/>
        <v>0</v>
      </c>
      <c r="F57" s="6">
        <f t="shared" si="13"/>
        <v>1</v>
      </c>
      <c r="G57" s="6">
        <f t="shared" si="14"/>
        <v>0</v>
      </c>
      <c r="H57" s="7"/>
      <c r="I57" s="6"/>
      <c r="J57" s="6"/>
      <c r="K57" s="6"/>
      <c r="L57" s="6"/>
      <c r="M57" s="6"/>
      <c r="N57" s="6"/>
      <c r="O57" s="29"/>
    </row>
    <row r="58" spans="1:15" ht="12.75" hidden="1">
      <c r="A58" s="6" t="str">
        <f t="shared" si="15"/>
        <v>3. Лион - Шахтёр Д </v>
      </c>
      <c r="B58" s="6">
        <f t="shared" si="9"/>
        <v>0</v>
      </c>
      <c r="C58" s="34">
        <f t="shared" si="10"/>
        <v>0</v>
      </c>
      <c r="D58" s="6">
        <f t="shared" si="11"/>
        <v>0</v>
      </c>
      <c r="E58" s="6">
        <f t="shared" si="12"/>
        <v>0</v>
      </c>
      <c r="F58" s="6">
        <f t="shared" si="13"/>
        <v>1</v>
      </c>
      <c r="G58" s="6">
        <f t="shared" si="14"/>
        <v>0</v>
      </c>
      <c r="H58" s="7"/>
      <c r="I58" s="6"/>
      <c r="J58" s="6"/>
      <c r="K58" s="6"/>
      <c r="L58" s="6"/>
      <c r="M58" s="6"/>
      <c r="N58" s="6"/>
      <c r="O58" s="29"/>
    </row>
    <row r="59" spans="1:15" ht="12.75" hidden="1">
      <c r="A59" s="6" t="str">
        <f t="shared" si="15"/>
        <v>4. М. Юнайтед - Валенсия </v>
      </c>
      <c r="B59" s="6">
        <f t="shared" si="9"/>
        <v>0</v>
      </c>
      <c r="C59" s="34">
        <f t="shared" si="10"/>
        <v>0</v>
      </c>
      <c r="D59" s="6">
        <f t="shared" si="11"/>
        <v>0</v>
      </c>
      <c r="E59" s="6">
        <f t="shared" si="12"/>
        <v>0</v>
      </c>
      <c r="F59" s="6">
        <f t="shared" si="13"/>
        <v>0</v>
      </c>
      <c r="G59" s="6">
        <f t="shared" si="14"/>
        <v>1</v>
      </c>
      <c r="H59" s="7"/>
      <c r="I59" s="6"/>
      <c r="J59" s="6"/>
      <c r="K59" s="6"/>
      <c r="L59" s="6"/>
      <c r="M59" s="6"/>
      <c r="N59" s="6"/>
      <c r="O59" s="29"/>
    </row>
    <row r="60" spans="1:15" ht="12.75" hidden="1">
      <c r="A60" s="6" t="str">
        <f t="shared" si="15"/>
        <v>5. ЦСКА М - Реал М </v>
      </c>
      <c r="B60" s="6">
        <f t="shared" si="9"/>
        <v>0</v>
      </c>
      <c r="C60" s="34">
        <f t="shared" si="10"/>
        <v>0</v>
      </c>
      <c r="D60" s="6">
        <f t="shared" si="11"/>
        <v>0</v>
      </c>
      <c r="E60" s="6">
        <f t="shared" si="12"/>
        <v>0</v>
      </c>
      <c r="F60" s="6">
        <f t="shared" si="13"/>
        <v>0</v>
      </c>
      <c r="G60" s="6">
        <f t="shared" si="14"/>
        <v>0</v>
      </c>
      <c r="H60" s="7"/>
      <c r="I60" s="6"/>
      <c r="J60" s="6"/>
      <c r="K60" s="6"/>
      <c r="L60" s="6"/>
      <c r="M60" s="6"/>
      <c r="N60" s="6"/>
      <c r="O60" s="29"/>
    </row>
    <row r="61" spans="1:15" ht="12.75" hidden="1">
      <c r="A61" s="6" t="str">
        <f t="shared" si="15"/>
        <v>6. Локомотив М - Шальке </v>
      </c>
      <c r="B61" s="6">
        <f t="shared" si="9"/>
        <v>1</v>
      </c>
      <c r="C61" s="34">
        <f t="shared" si="10"/>
        <v>0</v>
      </c>
      <c r="D61" s="6">
        <f t="shared" si="11"/>
        <v>0</v>
      </c>
      <c r="E61" s="6">
        <f t="shared" si="12"/>
        <v>0</v>
      </c>
      <c r="F61" s="6">
        <f t="shared" si="13"/>
        <v>0</v>
      </c>
      <c r="G61" s="6">
        <f t="shared" si="14"/>
        <v>0</v>
      </c>
      <c r="H61" s="7"/>
      <c r="I61" s="6"/>
      <c r="J61" s="6"/>
      <c r="K61" s="6"/>
      <c r="L61" s="6"/>
      <c r="M61" s="6"/>
      <c r="N61" s="6"/>
      <c r="O61" s="29"/>
    </row>
    <row r="62" spans="1:15" ht="12.75" hidden="1">
      <c r="A62" s="6" t="str">
        <f t="shared" si="15"/>
        <v>7. Наполи - Ливерпуль </v>
      </c>
      <c r="B62" s="6">
        <f t="shared" si="9"/>
        <v>1</v>
      </c>
      <c r="C62" s="34">
        <f t="shared" si="10"/>
        <v>0</v>
      </c>
      <c r="D62" s="6">
        <f t="shared" si="11"/>
        <v>0</v>
      </c>
      <c r="E62" s="6">
        <f t="shared" si="12"/>
        <v>0</v>
      </c>
      <c r="F62" s="6">
        <f t="shared" si="13"/>
        <v>0</v>
      </c>
      <c r="G62" s="6">
        <f t="shared" si="14"/>
        <v>1</v>
      </c>
      <c r="H62" s="7"/>
      <c r="I62" s="6"/>
      <c r="J62" s="6"/>
      <c r="K62" s="6"/>
      <c r="L62" s="6"/>
      <c r="M62" s="6"/>
      <c r="N62" s="6"/>
      <c r="O62" s="29"/>
    </row>
    <row r="63" spans="1:15" ht="12.75" hidden="1">
      <c r="A63" s="6" t="str">
        <f t="shared" si="15"/>
        <v>8. Порту - Галатасарай </v>
      </c>
      <c r="B63" s="6">
        <f t="shared" si="9"/>
        <v>0</v>
      </c>
      <c r="C63" s="34">
        <f t="shared" si="10"/>
        <v>0</v>
      </c>
      <c r="D63" s="6">
        <f t="shared" si="11"/>
        <v>0</v>
      </c>
      <c r="E63" s="6">
        <f t="shared" si="12"/>
        <v>0</v>
      </c>
      <c r="F63" s="6">
        <f t="shared" si="13"/>
        <v>0</v>
      </c>
      <c r="G63" s="6">
        <f t="shared" si="14"/>
        <v>0</v>
      </c>
      <c r="H63" s="7"/>
      <c r="I63" s="6"/>
      <c r="J63" s="6"/>
      <c r="K63" s="6"/>
      <c r="L63" s="6"/>
      <c r="M63" s="6"/>
      <c r="N63" s="6"/>
      <c r="O63" s="29"/>
    </row>
    <row r="64" spans="1:15" ht="12.75" hidden="1">
      <c r="A64" s="6" t="str">
        <f t="shared" si="15"/>
        <v>9. ПСВ - Интер </v>
      </c>
      <c r="B64" s="6">
        <f t="shared" si="9"/>
        <v>1</v>
      </c>
      <c r="C64" s="34">
        <f t="shared" si="10"/>
        <v>0</v>
      </c>
      <c r="D64" s="6">
        <f t="shared" si="11"/>
        <v>0</v>
      </c>
      <c r="E64" s="6">
        <f t="shared" si="12"/>
        <v>0</v>
      </c>
      <c r="F64" s="6">
        <f t="shared" si="13"/>
        <v>0</v>
      </c>
      <c r="G64" s="6">
        <f t="shared" si="14"/>
        <v>1</v>
      </c>
      <c r="H64" s="7"/>
      <c r="I64" s="6"/>
      <c r="J64" s="6"/>
      <c r="K64" s="6"/>
      <c r="L64" s="6"/>
      <c r="M64" s="6"/>
      <c r="N64" s="6"/>
      <c r="O64" s="29"/>
    </row>
    <row r="65" spans="1:15" ht="12.75" hidden="1">
      <c r="A65" s="6" t="str">
        <f t="shared" si="15"/>
        <v>10. Тоттенхэм - Барселона </v>
      </c>
      <c r="B65" s="6">
        <f t="shared" si="9"/>
        <v>1</v>
      </c>
      <c r="C65" s="34">
        <f t="shared" si="10"/>
        <v>0</v>
      </c>
      <c r="D65" s="6">
        <f t="shared" si="11"/>
        <v>1</v>
      </c>
      <c r="E65" s="6">
        <f t="shared" si="12"/>
        <v>0</v>
      </c>
      <c r="F65" s="6">
        <f t="shared" si="13"/>
        <v>1</v>
      </c>
      <c r="G65" s="6">
        <f t="shared" si="14"/>
        <v>0</v>
      </c>
      <c r="H65" s="7"/>
      <c r="I65" s="6"/>
      <c r="J65" s="6"/>
      <c r="K65" s="6"/>
      <c r="L65" s="6"/>
      <c r="M65" s="6"/>
      <c r="N65" s="6"/>
      <c r="O65" s="29"/>
    </row>
    <row r="66" spans="1:15" ht="12.75" hidden="1">
      <c r="A66" s="6"/>
      <c r="B66" s="6"/>
      <c r="C66" s="34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9"/>
    </row>
    <row r="67" spans="1:15" ht="12.75" hidden="1">
      <c r="A67" s="6" t="s">
        <v>4</v>
      </c>
      <c r="B67" s="35" t="str">
        <f aca="true" t="shared" si="16" ref="B67:G67">B15</f>
        <v>Чит</v>
      </c>
      <c r="C67" s="35" t="str">
        <f t="shared" si="16"/>
        <v>М.Ю</v>
      </c>
      <c r="D67" s="35" t="str">
        <f t="shared" si="16"/>
        <v>Лац</v>
      </c>
      <c r="E67" s="35" t="str">
        <f t="shared" si="16"/>
        <v>Куб</v>
      </c>
      <c r="F67" s="35" t="str">
        <f t="shared" si="16"/>
        <v>Мар</v>
      </c>
      <c r="G67" s="35" t="str">
        <f t="shared" si="16"/>
        <v>Г.Р</v>
      </c>
      <c r="H67" s="7"/>
      <c r="I67" s="6"/>
      <c r="J67" s="6"/>
      <c r="K67" s="6"/>
      <c r="L67" s="6"/>
      <c r="M67" s="6"/>
      <c r="N67" s="6"/>
      <c r="O67" s="29"/>
    </row>
    <row r="68" spans="1:15" ht="12.75" hidden="1">
      <c r="A68" s="6" t="str">
        <f>A2</f>
        <v>1. Хоффенхайм - М. Сити </v>
      </c>
      <c r="B68" s="6">
        <f aca="true" t="shared" si="17" ref="B68:B77">IF(B44&gt;C44,1,0)</f>
        <v>0</v>
      </c>
      <c r="C68" s="34">
        <f aca="true" t="shared" si="18" ref="C68:C77">IF(C44&gt;B44,1,0)</f>
        <v>0</v>
      </c>
      <c r="D68" s="6">
        <f aca="true" t="shared" si="19" ref="D68:D77">IF(D44&gt;E44,1,0)</f>
        <v>0</v>
      </c>
      <c r="E68" s="6">
        <f aca="true" t="shared" si="20" ref="E68:E77">IF(E44&gt;D44,1,0)</f>
        <v>1</v>
      </c>
      <c r="F68" s="6">
        <f aca="true" t="shared" si="21" ref="F68:F77">IF(F44&gt;G44,1,0)</f>
        <v>0</v>
      </c>
      <c r="G68" s="6">
        <f aca="true" t="shared" si="22" ref="G68:G77">IF(G44&gt;F44,1,0)</f>
        <v>1</v>
      </c>
      <c r="H68" s="7"/>
      <c r="I68" s="6"/>
      <c r="J68" s="6"/>
      <c r="K68" s="6"/>
      <c r="L68" s="6"/>
      <c r="M68" s="6"/>
      <c r="N68" s="6"/>
      <c r="O68" s="29"/>
    </row>
    <row r="69" spans="1:15" ht="12.75" hidden="1">
      <c r="A69" s="6" t="str">
        <f aca="true" t="shared" si="23" ref="A69:A77">A3</f>
        <v>2. АЕК Афины - Бенфика </v>
      </c>
      <c r="B69" s="6">
        <f t="shared" si="17"/>
        <v>0</v>
      </c>
      <c r="C69" s="34">
        <f t="shared" si="18"/>
        <v>1</v>
      </c>
      <c r="D69" s="6">
        <f t="shared" si="19"/>
        <v>0</v>
      </c>
      <c r="E69" s="6">
        <f t="shared" si="20"/>
        <v>0</v>
      </c>
      <c r="F69" s="6">
        <f t="shared" si="21"/>
        <v>0</v>
      </c>
      <c r="G69" s="6">
        <f t="shared" si="22"/>
        <v>0</v>
      </c>
      <c r="H69" s="7"/>
      <c r="I69" s="6"/>
      <c r="J69" s="6"/>
      <c r="K69" s="6"/>
      <c r="L69" s="6"/>
      <c r="M69" s="6"/>
      <c r="N69" s="6"/>
      <c r="O69" s="29"/>
    </row>
    <row r="70" spans="1:15" ht="12.75" hidden="1">
      <c r="A70" s="6" t="str">
        <f t="shared" si="23"/>
        <v>3. Лион - Шахтёр Д </v>
      </c>
      <c r="B70" s="6">
        <f t="shared" si="17"/>
        <v>0</v>
      </c>
      <c r="C70" s="34">
        <f t="shared" si="18"/>
        <v>0</v>
      </c>
      <c r="D70" s="6">
        <f t="shared" si="19"/>
        <v>0</v>
      </c>
      <c r="E70" s="6">
        <f t="shared" si="20"/>
        <v>0</v>
      </c>
      <c r="F70" s="6">
        <f t="shared" si="21"/>
        <v>0</v>
      </c>
      <c r="G70" s="6">
        <f t="shared" si="22"/>
        <v>0</v>
      </c>
      <c r="H70" s="7"/>
      <c r="I70" s="6"/>
      <c r="J70" s="6"/>
      <c r="K70" s="6"/>
      <c r="L70" s="6"/>
      <c r="M70" s="6"/>
      <c r="N70" s="6"/>
      <c r="O70" s="29"/>
    </row>
    <row r="71" spans="1:15" ht="12.75" hidden="1">
      <c r="A71" s="6" t="str">
        <f t="shared" si="23"/>
        <v>4. М. Юнайтед - Валенсия </v>
      </c>
      <c r="B71" s="6">
        <f t="shared" si="17"/>
        <v>0</v>
      </c>
      <c r="C71" s="34">
        <f t="shared" si="18"/>
        <v>1</v>
      </c>
      <c r="D71" s="6">
        <f t="shared" si="19"/>
        <v>0</v>
      </c>
      <c r="E71" s="6">
        <f t="shared" si="20"/>
        <v>0</v>
      </c>
      <c r="F71" s="6">
        <f t="shared" si="21"/>
        <v>0</v>
      </c>
      <c r="G71" s="6">
        <f t="shared" si="22"/>
        <v>0</v>
      </c>
      <c r="H71" s="7"/>
      <c r="I71" s="6"/>
      <c r="J71" s="6"/>
      <c r="K71" s="6"/>
      <c r="L71" s="6"/>
      <c r="M71" s="6"/>
      <c r="N71" s="6"/>
      <c r="O71" s="29"/>
    </row>
    <row r="72" spans="1:15" ht="12.75" hidden="1">
      <c r="A72" s="6" t="str">
        <f t="shared" si="23"/>
        <v>5. ЦСКА М - Реал М </v>
      </c>
      <c r="B72" s="6">
        <f t="shared" si="17"/>
        <v>0</v>
      </c>
      <c r="C72" s="34">
        <f t="shared" si="18"/>
        <v>1</v>
      </c>
      <c r="D72" s="6">
        <f t="shared" si="19"/>
        <v>0</v>
      </c>
      <c r="E72" s="6">
        <f t="shared" si="20"/>
        <v>1</v>
      </c>
      <c r="F72" s="6">
        <f t="shared" si="21"/>
        <v>1</v>
      </c>
      <c r="G72" s="6">
        <f t="shared" si="22"/>
        <v>0</v>
      </c>
      <c r="H72" s="7"/>
      <c r="I72" s="6"/>
      <c r="J72" s="6"/>
      <c r="K72" s="6"/>
      <c r="L72" s="6"/>
      <c r="M72" s="6"/>
      <c r="N72" s="6"/>
      <c r="O72" s="29"/>
    </row>
    <row r="73" spans="1:15" ht="12.75" hidden="1">
      <c r="A73" s="6" t="str">
        <f t="shared" si="23"/>
        <v>6. Локомотив М - Шальке </v>
      </c>
      <c r="B73" s="6">
        <f t="shared" si="17"/>
        <v>0</v>
      </c>
      <c r="C73" s="34">
        <f t="shared" si="18"/>
        <v>0</v>
      </c>
      <c r="D73" s="6">
        <f t="shared" si="19"/>
        <v>0</v>
      </c>
      <c r="E73" s="6">
        <f t="shared" si="20"/>
        <v>1</v>
      </c>
      <c r="F73" s="6">
        <f t="shared" si="21"/>
        <v>0</v>
      </c>
      <c r="G73" s="6">
        <f t="shared" si="22"/>
        <v>0</v>
      </c>
      <c r="H73" s="7"/>
      <c r="I73" s="6"/>
      <c r="J73" s="6"/>
      <c r="K73" s="6"/>
      <c r="L73" s="6"/>
      <c r="M73" s="6"/>
      <c r="N73" s="6"/>
      <c r="O73" s="29"/>
    </row>
    <row r="74" spans="1:15" ht="12.75" hidden="1">
      <c r="A74" s="6" t="str">
        <f t="shared" si="23"/>
        <v>7. Наполи - Ливерпуль </v>
      </c>
      <c r="B74" s="6">
        <f t="shared" si="17"/>
        <v>0</v>
      </c>
      <c r="C74" s="34">
        <f t="shared" si="18"/>
        <v>0</v>
      </c>
      <c r="D74" s="6">
        <f t="shared" si="19"/>
        <v>0</v>
      </c>
      <c r="E74" s="6">
        <f t="shared" si="20"/>
        <v>0</v>
      </c>
      <c r="F74" s="6">
        <f t="shared" si="21"/>
        <v>1</v>
      </c>
      <c r="G74" s="6">
        <f t="shared" si="22"/>
        <v>0</v>
      </c>
      <c r="H74" s="7"/>
      <c r="I74" s="6"/>
      <c r="J74" s="6"/>
      <c r="K74" s="6"/>
      <c r="L74" s="6"/>
      <c r="M74" s="6"/>
      <c r="N74" s="6"/>
      <c r="O74" s="29"/>
    </row>
    <row r="75" spans="1:15" ht="12.75" hidden="1">
      <c r="A75" s="6" t="str">
        <f t="shared" si="23"/>
        <v>8. Порту - Галатасарай </v>
      </c>
      <c r="B75" s="6">
        <f t="shared" si="17"/>
        <v>0</v>
      </c>
      <c r="C75" s="34">
        <f t="shared" si="18"/>
        <v>0</v>
      </c>
      <c r="D75" s="6">
        <f t="shared" si="19"/>
        <v>0</v>
      </c>
      <c r="E75" s="6">
        <f t="shared" si="20"/>
        <v>0</v>
      </c>
      <c r="F75" s="6">
        <f t="shared" si="21"/>
        <v>0</v>
      </c>
      <c r="G75" s="6">
        <f t="shared" si="22"/>
        <v>0</v>
      </c>
      <c r="H75" s="7"/>
      <c r="I75" s="6"/>
      <c r="J75" s="6"/>
      <c r="K75" s="6"/>
      <c r="L75" s="6"/>
      <c r="M75" s="6"/>
      <c r="N75" s="6"/>
      <c r="O75" s="29"/>
    </row>
    <row r="76" spans="1:15" ht="12.75" hidden="1">
      <c r="A76" s="6" t="str">
        <f t="shared" si="23"/>
        <v>9. ПСВ - Интер </v>
      </c>
      <c r="B76" s="6">
        <f t="shared" si="17"/>
        <v>0</v>
      </c>
      <c r="C76" s="34">
        <f t="shared" si="18"/>
        <v>0</v>
      </c>
      <c r="D76" s="6">
        <f t="shared" si="19"/>
        <v>0</v>
      </c>
      <c r="E76" s="6">
        <f t="shared" si="20"/>
        <v>1</v>
      </c>
      <c r="F76" s="6">
        <f t="shared" si="21"/>
        <v>1</v>
      </c>
      <c r="G76" s="6">
        <f t="shared" si="22"/>
        <v>0</v>
      </c>
      <c r="H76" s="7"/>
      <c r="I76" s="6"/>
      <c r="J76" s="6"/>
      <c r="K76" s="6"/>
      <c r="L76" s="6"/>
      <c r="M76" s="6"/>
      <c r="N76" s="6"/>
      <c r="O76" s="29"/>
    </row>
    <row r="77" spans="1:15" ht="12.75" hidden="1">
      <c r="A77" s="30" t="str">
        <f t="shared" si="23"/>
        <v>10. Тоттенхэм - Барселона </v>
      </c>
      <c r="B77" s="30">
        <f t="shared" si="17"/>
        <v>1</v>
      </c>
      <c r="C77" s="36">
        <f t="shared" si="18"/>
        <v>0</v>
      </c>
      <c r="D77" s="30">
        <f t="shared" si="19"/>
        <v>0</v>
      </c>
      <c r="E77" s="30">
        <f t="shared" si="20"/>
        <v>0</v>
      </c>
      <c r="F77" s="30">
        <f t="shared" si="21"/>
        <v>1</v>
      </c>
      <c r="G77" s="30">
        <f t="shared" si="22"/>
        <v>0</v>
      </c>
      <c r="H77" s="32"/>
      <c r="I77" s="30"/>
      <c r="J77" s="30"/>
      <c r="K77" s="30"/>
      <c r="L77" s="30"/>
      <c r="M77" s="30"/>
      <c r="N77" s="30"/>
      <c r="O77" s="33"/>
    </row>
    <row r="78" ht="12.75" hidden="1"/>
    <row r="79" ht="12.75" hidden="1"/>
  </sheetData>
  <sheetProtection/>
  <mergeCells count="6">
    <mergeCell ref="B27:C27"/>
    <mergeCell ref="D27:E27"/>
    <mergeCell ref="F27:G27"/>
    <mergeCell ref="B13:C13"/>
    <mergeCell ref="D13:E13"/>
    <mergeCell ref="F13:G13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31.0039062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3" t="str">
        <f>CONCATENATE("B. ",Программа!B1," тур. ",Программа!B2)</f>
        <v>B. 3 тур. 02-03.10. </v>
      </c>
      <c r="B1" s="14" t="s">
        <v>22</v>
      </c>
      <c r="C1" s="14" t="s">
        <v>12</v>
      </c>
      <c r="D1" s="15" t="s">
        <v>18</v>
      </c>
      <c r="E1" s="15" t="s">
        <v>5</v>
      </c>
      <c r="F1" s="14" t="s">
        <v>9</v>
      </c>
      <c r="G1" s="14" t="s">
        <v>29</v>
      </c>
      <c r="H1" s="56" t="s">
        <v>0</v>
      </c>
    </row>
    <row r="2" spans="1:8" ht="12.75" customHeight="1">
      <c r="A2" s="12" t="str">
        <f>Программа!B3</f>
        <v>1. Хоффенхайм - М. Сити </v>
      </c>
      <c r="B2" s="16">
        <v>2</v>
      </c>
      <c r="C2" s="16">
        <v>2</v>
      </c>
      <c r="D2" s="17">
        <v>2</v>
      </c>
      <c r="E2" s="17">
        <v>2</v>
      </c>
      <c r="F2" s="16">
        <v>2</v>
      </c>
      <c r="G2" s="16">
        <v>2</v>
      </c>
      <c r="H2" s="57">
        <f>A!H2</f>
        <v>2</v>
      </c>
    </row>
    <row r="3" spans="1:8" ht="12.75">
      <c r="A3" s="12" t="str">
        <f>Программа!B4</f>
        <v>2. АЕК Афины - Бенфика </v>
      </c>
      <c r="B3" s="16">
        <v>2</v>
      </c>
      <c r="C3" s="16">
        <v>1</v>
      </c>
      <c r="D3" s="17">
        <v>2</v>
      </c>
      <c r="E3" s="17">
        <v>1</v>
      </c>
      <c r="F3" s="16">
        <v>2</v>
      </c>
      <c r="G3" s="16">
        <v>1</v>
      </c>
      <c r="H3" s="57">
        <f>A!H3</f>
        <v>2</v>
      </c>
    </row>
    <row r="4" spans="1:8" ht="12.75">
      <c r="A4" s="12" t="str">
        <f>Программа!B5</f>
        <v>3. Лион - Шахтёр Д </v>
      </c>
      <c r="B4" s="16">
        <v>1</v>
      </c>
      <c r="C4" s="16">
        <v>1</v>
      </c>
      <c r="D4" s="17">
        <v>1</v>
      </c>
      <c r="E4" s="17">
        <v>2</v>
      </c>
      <c r="F4" s="16">
        <v>1</v>
      </c>
      <c r="G4" s="16">
        <v>1</v>
      </c>
      <c r="H4" s="57" t="str">
        <f>A!H4</f>
        <v>Х</v>
      </c>
    </row>
    <row r="5" spans="1:8" ht="12.75">
      <c r="A5" s="12" t="str">
        <f>Программа!B6</f>
        <v>4. М. Юнайтед - Валенсия </v>
      </c>
      <c r="B5" s="16">
        <v>1</v>
      </c>
      <c r="C5" s="16">
        <v>1</v>
      </c>
      <c r="D5" s="17">
        <v>1</v>
      </c>
      <c r="E5" s="17">
        <v>1</v>
      </c>
      <c r="F5" s="16">
        <v>1</v>
      </c>
      <c r="G5" s="16">
        <v>1</v>
      </c>
      <c r="H5" s="57" t="str">
        <f>A!H5</f>
        <v>Х</v>
      </c>
    </row>
    <row r="6" spans="1:8" ht="12.75">
      <c r="A6" s="12" t="str">
        <f>Программа!B7</f>
        <v>5. ЦСКА М - Реал М </v>
      </c>
      <c r="B6" s="16">
        <v>2</v>
      </c>
      <c r="C6" s="16">
        <v>2</v>
      </c>
      <c r="D6" s="17">
        <v>2</v>
      </c>
      <c r="E6" s="17">
        <v>2</v>
      </c>
      <c r="F6" s="16">
        <v>2</v>
      </c>
      <c r="G6" s="16">
        <v>2</v>
      </c>
      <c r="H6" s="57">
        <f>A!H6</f>
        <v>1</v>
      </c>
    </row>
    <row r="7" spans="1:8" ht="12.75">
      <c r="A7" s="12" t="str">
        <f>Программа!B8</f>
        <v>6. Локомотив М - Шальке </v>
      </c>
      <c r="B7" s="16" t="s">
        <v>53</v>
      </c>
      <c r="C7" s="16" t="s">
        <v>54</v>
      </c>
      <c r="D7" s="17" t="s">
        <v>53</v>
      </c>
      <c r="E7" s="17">
        <v>2</v>
      </c>
      <c r="F7" s="16">
        <v>21</v>
      </c>
      <c r="G7" s="16">
        <v>1</v>
      </c>
      <c r="H7" s="57">
        <f>A!H7</f>
        <v>2</v>
      </c>
    </row>
    <row r="8" spans="1:8" ht="12.75">
      <c r="A8" s="12" t="str">
        <f>Программа!B9</f>
        <v>7. Наполи - Ливерпуль </v>
      </c>
      <c r="B8" s="16">
        <v>1</v>
      </c>
      <c r="C8" s="16">
        <v>1</v>
      </c>
      <c r="D8" s="17">
        <v>2</v>
      </c>
      <c r="E8" s="17">
        <v>1</v>
      </c>
      <c r="F8" s="16">
        <v>2</v>
      </c>
      <c r="G8" s="16">
        <v>2</v>
      </c>
      <c r="H8" s="57">
        <f>A!H8</f>
        <v>1</v>
      </c>
    </row>
    <row r="9" spans="1:8" ht="12.75">
      <c r="A9" s="12" t="str">
        <f>Программа!B10</f>
        <v>8. Порту - Галатасарай </v>
      </c>
      <c r="B9" s="16">
        <v>1</v>
      </c>
      <c r="C9" s="16">
        <v>1</v>
      </c>
      <c r="D9" s="17">
        <v>1</v>
      </c>
      <c r="E9" s="17">
        <v>1</v>
      </c>
      <c r="F9" s="16">
        <v>1</v>
      </c>
      <c r="G9" s="16">
        <v>1</v>
      </c>
      <c r="H9" s="57">
        <f>A!H9</f>
        <v>1</v>
      </c>
    </row>
    <row r="10" spans="1:8" ht="12.75">
      <c r="A10" s="12" t="str">
        <f>Программа!B11</f>
        <v>9. ПСВ - Интер </v>
      </c>
      <c r="B10" s="16">
        <v>2</v>
      </c>
      <c r="C10" s="16">
        <v>2</v>
      </c>
      <c r="D10" s="17">
        <v>2</v>
      </c>
      <c r="E10" s="17" t="s">
        <v>54</v>
      </c>
      <c r="F10" s="16">
        <v>2</v>
      </c>
      <c r="G10" s="16">
        <v>2</v>
      </c>
      <c r="H10" s="57">
        <f>A!H10</f>
        <v>2</v>
      </c>
    </row>
    <row r="11" spans="1:8" ht="12.75">
      <c r="A11" s="12" t="str">
        <f>Программа!B12</f>
        <v>10. Тоттенхэм - Барселона </v>
      </c>
      <c r="B11" s="16" t="s">
        <v>54</v>
      </c>
      <c r="C11" s="16">
        <v>2</v>
      </c>
      <c r="D11" s="17">
        <v>2</v>
      </c>
      <c r="E11" s="17">
        <v>2</v>
      </c>
      <c r="F11" s="16">
        <v>2</v>
      </c>
      <c r="G11" s="16">
        <v>2</v>
      </c>
      <c r="H11" s="57">
        <f>A!H11</f>
        <v>2</v>
      </c>
    </row>
    <row r="12" spans="1:8" ht="12.75">
      <c r="A12" s="18" t="s">
        <v>2</v>
      </c>
      <c r="B12" s="19">
        <f aca="true" t="shared" si="0" ref="B12:G12">SUM(B32:B41)</f>
        <v>5</v>
      </c>
      <c r="C12" s="19">
        <f t="shared" si="0"/>
        <v>5</v>
      </c>
      <c r="D12" s="20">
        <f t="shared" si="0"/>
        <v>5</v>
      </c>
      <c r="E12" s="20">
        <f t="shared" si="0"/>
        <v>5</v>
      </c>
      <c r="F12" s="19">
        <f t="shared" si="0"/>
        <v>6</v>
      </c>
      <c r="G12" s="19">
        <f t="shared" si="0"/>
        <v>4</v>
      </c>
      <c r="H12" s="4"/>
    </row>
    <row r="13" spans="1:8" ht="12.75">
      <c r="A13" s="3" t="s">
        <v>1</v>
      </c>
      <c r="B13" s="61" t="str">
        <f>SUM(B56:B65)&amp;"-"&amp;SUM(C56:C65)</f>
        <v>1-1</v>
      </c>
      <c r="C13" s="62"/>
      <c r="D13" s="63" t="str">
        <f>SUM(D56:D65)&amp;"-"&amp;SUM(E56:E65)</f>
        <v>2-2</v>
      </c>
      <c r="E13" s="64"/>
      <c r="F13" s="61" t="str">
        <f>SUM(F56:F65)&amp;"-"&amp;SUM(G56:G65)</f>
        <v>2-0</v>
      </c>
      <c r="G13" s="62"/>
      <c r="H13" s="2"/>
    </row>
    <row r="14" spans="1:8" ht="12.75">
      <c r="A14" s="5"/>
      <c r="B14" s="24"/>
      <c r="C14" s="24"/>
      <c r="D14" s="24"/>
      <c r="E14" s="24"/>
      <c r="F14" s="24"/>
      <c r="G14" s="24"/>
      <c r="H14" s="2"/>
    </row>
    <row r="15" spans="1:8" ht="12.75" customHeight="1">
      <c r="A15" s="21" t="str">
        <f>CONCATENATE("B. ",Программа!B14," тур. ",Программа!B15)</f>
        <v>B. 4 тур. 04.10. </v>
      </c>
      <c r="B15" s="14" t="s">
        <v>29</v>
      </c>
      <c r="C15" s="14" t="s">
        <v>22</v>
      </c>
      <c r="D15" s="15" t="s">
        <v>12</v>
      </c>
      <c r="E15" s="15" t="s">
        <v>18</v>
      </c>
      <c r="F15" s="14" t="s">
        <v>5</v>
      </c>
      <c r="G15" s="14" t="s">
        <v>9</v>
      </c>
      <c r="H15" s="56" t="s">
        <v>0</v>
      </c>
    </row>
    <row r="16" spans="1:8" ht="12.75">
      <c r="A16" s="22" t="str">
        <f>Программа!B16</f>
        <v>1. Астана - Ренн </v>
      </c>
      <c r="B16" s="16">
        <v>2</v>
      </c>
      <c r="C16" s="16">
        <v>1</v>
      </c>
      <c r="D16" s="17">
        <v>2</v>
      </c>
      <c r="E16" s="17">
        <v>1</v>
      </c>
      <c r="F16" s="16">
        <v>2</v>
      </c>
      <c r="G16" s="16">
        <v>1</v>
      </c>
      <c r="H16" s="57">
        <f>A!H16</f>
        <v>1</v>
      </c>
    </row>
    <row r="17" spans="1:8" ht="12.75">
      <c r="A17" s="22" t="str">
        <f>Программа!B17</f>
        <v>2. Русенборг - РБ Лейпциг </v>
      </c>
      <c r="B17" s="16">
        <v>2</v>
      </c>
      <c r="C17" s="16">
        <v>2</v>
      </c>
      <c r="D17" s="17">
        <v>2</v>
      </c>
      <c r="E17" s="17">
        <v>2</v>
      </c>
      <c r="F17" s="16">
        <v>2</v>
      </c>
      <c r="G17" s="16">
        <v>2</v>
      </c>
      <c r="H17" s="57">
        <f>A!H17</f>
        <v>2</v>
      </c>
    </row>
    <row r="18" spans="1:8" ht="12.75">
      <c r="A18" s="22" t="str">
        <f>Программа!B18</f>
        <v>3. Цюрих - Лудогорец </v>
      </c>
      <c r="B18" s="16">
        <v>2</v>
      </c>
      <c r="C18" s="16" t="s">
        <v>54</v>
      </c>
      <c r="D18" s="17">
        <v>1</v>
      </c>
      <c r="E18" s="17">
        <v>1</v>
      </c>
      <c r="F18" s="16" t="s">
        <v>54</v>
      </c>
      <c r="G18" s="16">
        <v>1</v>
      </c>
      <c r="H18" s="57">
        <f>A!H18</f>
        <v>1</v>
      </c>
    </row>
    <row r="19" spans="1:8" ht="12.75">
      <c r="A19" s="22" t="str">
        <f>Программа!B19</f>
        <v>4. Айнтрахт - Лацио </v>
      </c>
      <c r="B19" s="16" t="s">
        <v>55</v>
      </c>
      <c r="C19" s="16">
        <v>1</v>
      </c>
      <c r="D19" s="17">
        <v>1</v>
      </c>
      <c r="E19" s="17">
        <v>2</v>
      </c>
      <c r="F19" s="16" t="s">
        <v>54</v>
      </c>
      <c r="G19" s="16">
        <v>1</v>
      </c>
      <c r="H19" s="57">
        <f>A!H19</f>
        <v>1</v>
      </c>
    </row>
    <row r="20" spans="1:8" ht="12.75">
      <c r="A20" s="22" t="str">
        <f>Программа!B20</f>
        <v>5. БАТЭ - ПАОК </v>
      </c>
      <c r="B20" s="16">
        <v>1</v>
      </c>
      <c r="C20" s="16">
        <v>2</v>
      </c>
      <c r="D20" s="17">
        <v>2</v>
      </c>
      <c r="E20" s="17">
        <v>1</v>
      </c>
      <c r="F20" s="16" t="s">
        <v>53</v>
      </c>
      <c r="G20" s="16">
        <v>2</v>
      </c>
      <c r="H20" s="57">
        <f>A!H20</f>
        <v>2</v>
      </c>
    </row>
    <row r="21" spans="1:8" ht="12.75">
      <c r="A21" s="22" t="str">
        <f>Программа!B21</f>
        <v>6. Краснодар - Севилья </v>
      </c>
      <c r="B21" s="16">
        <v>2</v>
      </c>
      <c r="C21" s="16">
        <v>2</v>
      </c>
      <c r="D21" s="17" t="s">
        <v>56</v>
      </c>
      <c r="E21" s="17">
        <v>1</v>
      </c>
      <c r="F21" s="16">
        <v>2</v>
      </c>
      <c r="G21" s="16">
        <v>2</v>
      </c>
      <c r="H21" s="57">
        <f>A!H21</f>
        <v>1</v>
      </c>
    </row>
    <row r="22" spans="1:8" ht="12.75">
      <c r="A22" s="22" t="str">
        <f>Программа!B22</f>
        <v>7. Мальмё - Бешикташ </v>
      </c>
      <c r="B22" s="16">
        <v>2</v>
      </c>
      <c r="C22" s="16">
        <v>2</v>
      </c>
      <c r="D22" s="17">
        <v>1</v>
      </c>
      <c r="E22" s="17">
        <v>2</v>
      </c>
      <c r="F22" s="16">
        <v>2</v>
      </c>
      <c r="G22" s="16">
        <v>2</v>
      </c>
      <c r="H22" s="57">
        <f>A!H22</f>
        <v>1</v>
      </c>
    </row>
    <row r="23" spans="1:8" ht="12.75">
      <c r="A23" s="22" t="str">
        <f>Программа!B23</f>
        <v>8. Рейнджерс - Радид Вена </v>
      </c>
      <c r="B23" s="16">
        <v>1</v>
      </c>
      <c r="C23" s="16">
        <v>1</v>
      </c>
      <c r="D23" s="17">
        <v>1</v>
      </c>
      <c r="E23" s="17">
        <v>1</v>
      </c>
      <c r="F23" s="16">
        <v>1</v>
      </c>
      <c r="G23" s="16">
        <v>1</v>
      </c>
      <c r="H23" s="57">
        <f>A!H23</f>
        <v>1</v>
      </c>
    </row>
    <row r="24" spans="1:8" ht="12.75">
      <c r="A24" s="22" t="str">
        <f>Программа!B24</f>
        <v>9. Спартак М - Вильяреал </v>
      </c>
      <c r="B24" s="16">
        <v>1</v>
      </c>
      <c r="C24" s="16" t="s">
        <v>54</v>
      </c>
      <c r="D24" s="17" t="s">
        <v>54</v>
      </c>
      <c r="E24" s="17">
        <v>2</v>
      </c>
      <c r="F24" s="16">
        <v>1</v>
      </c>
      <c r="G24" s="16">
        <v>2</v>
      </c>
      <c r="H24" s="57" t="str">
        <f>A!H24</f>
        <v>Х</v>
      </c>
    </row>
    <row r="25" spans="1:8" ht="12.75">
      <c r="A25" s="22" t="str">
        <f>Программа!B25</f>
        <v>10. Яблонец - Динамо К </v>
      </c>
      <c r="B25" s="16">
        <v>2</v>
      </c>
      <c r="C25" s="16">
        <v>1</v>
      </c>
      <c r="D25" s="17">
        <v>1</v>
      </c>
      <c r="E25" s="17">
        <v>2</v>
      </c>
      <c r="F25" s="16">
        <v>2</v>
      </c>
      <c r="G25" s="16">
        <v>2</v>
      </c>
      <c r="H25" s="57" t="str">
        <f>A!H25</f>
        <v>Х</v>
      </c>
    </row>
    <row r="26" spans="1:8" ht="12.75">
      <c r="A26" s="3" t="s">
        <v>2</v>
      </c>
      <c r="B26" s="19">
        <f aca="true" t="shared" si="1" ref="B26:G26">SUM(B44:B53)</f>
        <v>2</v>
      </c>
      <c r="C26" s="19">
        <f t="shared" si="1"/>
        <v>6</v>
      </c>
      <c r="D26" s="20">
        <f t="shared" si="1"/>
        <v>7</v>
      </c>
      <c r="E26" s="20">
        <f t="shared" si="1"/>
        <v>5</v>
      </c>
      <c r="F26" s="19">
        <f t="shared" si="1"/>
        <v>2</v>
      </c>
      <c r="G26" s="19">
        <f t="shared" si="1"/>
        <v>6</v>
      </c>
      <c r="H26" s="4"/>
    </row>
    <row r="27" spans="1:8" ht="12.75">
      <c r="A27" s="3" t="s">
        <v>1</v>
      </c>
      <c r="B27" s="61" t="str">
        <f>SUM(B68:B77)&amp;"-"&amp;SUM(C68:C77)</f>
        <v>0-4</v>
      </c>
      <c r="C27" s="62"/>
      <c r="D27" s="63" t="str">
        <f>SUM(D68:D77)&amp;"-"&amp;SUM(E68:E77)</f>
        <v>4-2</v>
      </c>
      <c r="E27" s="64"/>
      <c r="F27" s="61" t="str">
        <f>SUM(F68:F77)&amp;"-"&amp;SUM(G68:G77)</f>
        <v>0-4</v>
      </c>
      <c r="G27" s="62"/>
      <c r="H27" s="2"/>
    </row>
    <row r="30" ht="12.75" hidden="1"/>
    <row r="31" spans="1:15" ht="12.75" hidden="1">
      <c r="A31" s="25" t="s">
        <v>2</v>
      </c>
      <c r="B31" s="26" t="str">
        <f aca="true" t="shared" si="2" ref="B31:G31">B1</f>
        <v>Бор</v>
      </c>
      <c r="C31" s="26" t="str">
        <f t="shared" si="2"/>
        <v>Нью</v>
      </c>
      <c r="D31" s="26" t="str">
        <f t="shared" si="2"/>
        <v>Деп</v>
      </c>
      <c r="E31" s="26" t="str">
        <f t="shared" si="2"/>
        <v>Аяк</v>
      </c>
      <c r="F31" s="26" t="str">
        <f t="shared" si="2"/>
        <v>Дин</v>
      </c>
      <c r="G31" s="26" t="str">
        <f t="shared" si="2"/>
        <v>Гра</v>
      </c>
      <c r="H31" s="27"/>
      <c r="I31" s="25"/>
      <c r="J31" s="25"/>
      <c r="K31" s="25"/>
      <c r="L31" s="25"/>
      <c r="M31" s="25"/>
      <c r="N31" s="25"/>
      <c r="O31" s="28"/>
    </row>
    <row r="32" spans="1:15" ht="12.75" hidden="1">
      <c r="A32" s="6" t="str">
        <f>A2</f>
        <v>1. Хоффенхайм - М. Сити </v>
      </c>
      <c r="B32" s="23">
        <f aca="true" t="shared" si="3" ref="B32:G41">IF(OR(LEFT(B2)=LEFT($H2),RIGHT(B2)=RIGHT($H2)),1,0)</f>
        <v>1</v>
      </c>
      <c r="C32" s="23">
        <f t="shared" si="3"/>
        <v>1</v>
      </c>
      <c r="D32" s="23">
        <f t="shared" si="3"/>
        <v>1</v>
      </c>
      <c r="E32" s="23">
        <f t="shared" si="3"/>
        <v>1</v>
      </c>
      <c r="F32" s="23">
        <f t="shared" si="3"/>
        <v>1</v>
      </c>
      <c r="G32" s="23">
        <f t="shared" si="3"/>
        <v>1</v>
      </c>
      <c r="H32" s="7"/>
      <c r="I32" s="6"/>
      <c r="J32" s="6"/>
      <c r="K32" s="6"/>
      <c r="L32" s="6"/>
      <c r="M32" s="6"/>
      <c r="N32" s="6"/>
      <c r="O32" s="29"/>
    </row>
    <row r="33" spans="1:15" ht="12.75" hidden="1">
      <c r="A33" s="6" t="str">
        <f aca="true" t="shared" si="4" ref="A33:A41">A3</f>
        <v>2. АЕК Афины - Бенфика </v>
      </c>
      <c r="B33" s="23">
        <f t="shared" si="3"/>
        <v>1</v>
      </c>
      <c r="C33" s="23">
        <f t="shared" si="3"/>
        <v>0</v>
      </c>
      <c r="D33" s="23">
        <f t="shared" si="3"/>
        <v>1</v>
      </c>
      <c r="E33" s="23">
        <f t="shared" si="3"/>
        <v>0</v>
      </c>
      <c r="F33" s="23">
        <f t="shared" si="3"/>
        <v>1</v>
      </c>
      <c r="G33" s="23">
        <f t="shared" si="3"/>
        <v>0</v>
      </c>
      <c r="H33" s="7"/>
      <c r="I33" s="6"/>
      <c r="J33" s="6"/>
      <c r="K33" s="6"/>
      <c r="L33" s="6"/>
      <c r="M33" s="6"/>
      <c r="N33" s="6"/>
      <c r="O33" s="29"/>
    </row>
    <row r="34" spans="1:15" ht="12.75" hidden="1">
      <c r="A34" s="6" t="str">
        <f t="shared" si="4"/>
        <v>3. Лион - Шахтёр Д </v>
      </c>
      <c r="B34" s="23">
        <f t="shared" si="3"/>
        <v>0</v>
      </c>
      <c r="C34" s="23">
        <f t="shared" si="3"/>
        <v>0</v>
      </c>
      <c r="D34" s="23">
        <f t="shared" si="3"/>
        <v>0</v>
      </c>
      <c r="E34" s="23">
        <f t="shared" si="3"/>
        <v>0</v>
      </c>
      <c r="F34" s="23">
        <f t="shared" si="3"/>
        <v>0</v>
      </c>
      <c r="G34" s="23">
        <f t="shared" si="3"/>
        <v>0</v>
      </c>
      <c r="H34" s="7"/>
      <c r="I34" s="6"/>
      <c r="J34" s="6"/>
      <c r="K34" s="6"/>
      <c r="L34" s="6"/>
      <c r="M34" s="6"/>
      <c r="N34" s="6"/>
      <c r="O34" s="29"/>
    </row>
    <row r="35" spans="1:15" ht="12.75" hidden="1">
      <c r="A35" s="6" t="str">
        <f t="shared" si="4"/>
        <v>4. М. Юнайтед - Валенсия </v>
      </c>
      <c r="B35" s="23">
        <f t="shared" si="3"/>
        <v>0</v>
      </c>
      <c r="C35" s="23">
        <f t="shared" si="3"/>
        <v>0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 t="shared" si="3"/>
        <v>0</v>
      </c>
      <c r="H35" s="7"/>
      <c r="I35" s="6"/>
      <c r="J35" s="6"/>
      <c r="K35" s="6"/>
      <c r="L35" s="6"/>
      <c r="M35" s="6"/>
      <c r="N35" s="6"/>
      <c r="O35" s="29"/>
    </row>
    <row r="36" spans="1:15" ht="12.75" hidden="1">
      <c r="A36" s="6" t="str">
        <f t="shared" si="4"/>
        <v>5. ЦСКА М - Реал М </v>
      </c>
      <c r="B36" s="23">
        <f t="shared" si="3"/>
        <v>0</v>
      </c>
      <c r="C36" s="23">
        <f t="shared" si="3"/>
        <v>0</v>
      </c>
      <c r="D36" s="23">
        <f t="shared" si="3"/>
        <v>0</v>
      </c>
      <c r="E36" s="23">
        <f t="shared" si="3"/>
        <v>0</v>
      </c>
      <c r="F36" s="23">
        <f t="shared" si="3"/>
        <v>0</v>
      </c>
      <c r="G36" s="23">
        <f t="shared" si="3"/>
        <v>0</v>
      </c>
      <c r="H36" s="7"/>
      <c r="I36" s="6"/>
      <c r="J36" s="6"/>
      <c r="K36" s="6"/>
      <c r="L36" s="6"/>
      <c r="M36" s="6"/>
      <c r="N36" s="6"/>
      <c r="O36" s="29"/>
    </row>
    <row r="37" spans="1:15" ht="12.75" hidden="1">
      <c r="A37" s="6" t="str">
        <f t="shared" si="4"/>
        <v>6. Локомотив М - Шальке </v>
      </c>
      <c r="B37" s="23">
        <f t="shared" si="3"/>
        <v>0</v>
      </c>
      <c r="C37" s="23">
        <f t="shared" si="3"/>
        <v>0</v>
      </c>
      <c r="D37" s="23">
        <f t="shared" si="3"/>
        <v>0</v>
      </c>
      <c r="E37" s="23">
        <f t="shared" si="3"/>
        <v>1</v>
      </c>
      <c r="F37" s="23">
        <f t="shared" si="3"/>
        <v>1</v>
      </c>
      <c r="G37" s="23">
        <f t="shared" si="3"/>
        <v>0</v>
      </c>
      <c r="H37" s="7"/>
      <c r="I37" s="6"/>
      <c r="J37" s="6"/>
      <c r="K37" s="6"/>
      <c r="L37" s="6"/>
      <c r="M37" s="6"/>
      <c r="N37" s="6"/>
      <c r="O37" s="29"/>
    </row>
    <row r="38" spans="1:15" ht="12.75" hidden="1">
      <c r="A38" s="6" t="str">
        <f t="shared" si="4"/>
        <v>7. Наполи - Ливерпуль </v>
      </c>
      <c r="B38" s="23">
        <f t="shared" si="3"/>
        <v>1</v>
      </c>
      <c r="C38" s="23">
        <f t="shared" si="3"/>
        <v>1</v>
      </c>
      <c r="D38" s="23">
        <f t="shared" si="3"/>
        <v>0</v>
      </c>
      <c r="E38" s="23">
        <f t="shared" si="3"/>
        <v>1</v>
      </c>
      <c r="F38" s="23">
        <f t="shared" si="3"/>
        <v>0</v>
      </c>
      <c r="G38" s="23">
        <f t="shared" si="3"/>
        <v>0</v>
      </c>
      <c r="H38" s="7"/>
      <c r="I38" s="6"/>
      <c r="J38" s="6"/>
      <c r="K38" s="6"/>
      <c r="L38" s="6"/>
      <c r="M38" s="6"/>
      <c r="N38" s="6"/>
      <c r="O38" s="29"/>
    </row>
    <row r="39" spans="1:15" ht="12.75" hidden="1">
      <c r="A39" s="6" t="str">
        <f t="shared" si="4"/>
        <v>8. Порту - Галатасарай </v>
      </c>
      <c r="B39" s="23">
        <f t="shared" si="3"/>
        <v>1</v>
      </c>
      <c r="C39" s="23">
        <f t="shared" si="3"/>
        <v>1</v>
      </c>
      <c r="D39" s="23">
        <f t="shared" si="3"/>
        <v>1</v>
      </c>
      <c r="E39" s="23">
        <f t="shared" si="3"/>
        <v>1</v>
      </c>
      <c r="F39" s="23">
        <f t="shared" si="3"/>
        <v>1</v>
      </c>
      <c r="G39" s="23">
        <f t="shared" si="3"/>
        <v>1</v>
      </c>
      <c r="H39" s="7"/>
      <c r="I39" s="6"/>
      <c r="J39" s="6"/>
      <c r="K39" s="6"/>
      <c r="L39" s="6"/>
      <c r="M39" s="6"/>
      <c r="N39" s="6"/>
      <c r="O39" s="29"/>
    </row>
    <row r="40" spans="1:15" ht="12.75" hidden="1">
      <c r="A40" s="6" t="str">
        <f t="shared" si="4"/>
        <v>9. ПСВ - Интер </v>
      </c>
      <c r="B40" s="23">
        <f t="shared" si="3"/>
        <v>1</v>
      </c>
      <c r="C40" s="23">
        <f t="shared" si="3"/>
        <v>1</v>
      </c>
      <c r="D40" s="23">
        <f t="shared" si="3"/>
        <v>1</v>
      </c>
      <c r="E40" s="23">
        <f t="shared" si="3"/>
        <v>0</v>
      </c>
      <c r="F40" s="23">
        <f t="shared" si="3"/>
        <v>1</v>
      </c>
      <c r="G40" s="23">
        <f t="shared" si="3"/>
        <v>1</v>
      </c>
      <c r="H40" s="7"/>
      <c r="I40" s="6"/>
      <c r="J40" s="6"/>
      <c r="K40" s="6"/>
      <c r="L40" s="6"/>
      <c r="M40" s="6"/>
      <c r="N40" s="6"/>
      <c r="O40" s="29"/>
    </row>
    <row r="41" spans="1:15" ht="12.75" hidden="1">
      <c r="A41" s="6" t="str">
        <f t="shared" si="4"/>
        <v>10. Тоттенхэм - Барселона </v>
      </c>
      <c r="B41" s="23">
        <f t="shared" si="3"/>
        <v>0</v>
      </c>
      <c r="C41" s="23">
        <f t="shared" si="3"/>
        <v>1</v>
      </c>
      <c r="D41" s="23">
        <f t="shared" si="3"/>
        <v>1</v>
      </c>
      <c r="E41" s="23">
        <f t="shared" si="3"/>
        <v>1</v>
      </c>
      <c r="F41" s="23">
        <f t="shared" si="3"/>
        <v>1</v>
      </c>
      <c r="G41" s="23">
        <f t="shared" si="3"/>
        <v>1</v>
      </c>
      <c r="H41" s="7"/>
      <c r="I41" s="6"/>
      <c r="J41" s="6"/>
      <c r="K41" s="6"/>
      <c r="L41" s="6"/>
      <c r="M41" s="6"/>
      <c r="N41" s="6"/>
      <c r="O41" s="29"/>
    </row>
    <row r="42" spans="1:15" ht="12.75" hidden="1">
      <c r="A42" s="6"/>
      <c r="B42" s="23"/>
      <c r="C42" s="23"/>
      <c r="D42" s="23"/>
      <c r="E42" s="23"/>
      <c r="F42" s="23"/>
      <c r="G42" s="23"/>
      <c r="H42" s="7"/>
      <c r="I42" s="6"/>
      <c r="J42" s="6"/>
      <c r="K42" s="6"/>
      <c r="L42" s="6"/>
      <c r="M42" s="6"/>
      <c r="N42" s="6"/>
      <c r="O42" s="29"/>
    </row>
    <row r="43" spans="1:15" ht="12.75" hidden="1">
      <c r="A43" s="6" t="s">
        <v>3</v>
      </c>
      <c r="B43" s="4" t="str">
        <f aca="true" t="shared" si="5" ref="B43:G43">B15</f>
        <v>Гра</v>
      </c>
      <c r="C43" s="4" t="str">
        <f t="shared" si="5"/>
        <v>Бор</v>
      </c>
      <c r="D43" s="4" t="str">
        <f t="shared" si="5"/>
        <v>Нью</v>
      </c>
      <c r="E43" s="4" t="str">
        <f t="shared" si="5"/>
        <v>Деп</v>
      </c>
      <c r="F43" s="4" t="str">
        <f t="shared" si="5"/>
        <v>Аяк</v>
      </c>
      <c r="G43" s="4" t="str">
        <f t="shared" si="5"/>
        <v>Дин</v>
      </c>
      <c r="H43" s="7"/>
      <c r="I43" s="6"/>
      <c r="J43" s="6"/>
      <c r="K43" s="6"/>
      <c r="L43" s="6"/>
      <c r="M43" s="6"/>
      <c r="N43" s="6"/>
      <c r="O43" s="29"/>
    </row>
    <row r="44" spans="1:15" ht="12.75" hidden="1">
      <c r="A44" s="6" t="str">
        <f>A2</f>
        <v>1. Хоффенхайм - М. Сити </v>
      </c>
      <c r="B44" s="2">
        <f aca="true" t="shared" si="6" ref="B44:G53">IF(OR(LEFT(B16)=LEFT($H16),RIGHT(B16)=RIGHT($H16)),1,0)</f>
        <v>0</v>
      </c>
      <c r="C44" s="2">
        <f t="shared" si="6"/>
        <v>1</v>
      </c>
      <c r="D44" s="2">
        <f t="shared" si="6"/>
        <v>0</v>
      </c>
      <c r="E44" s="2">
        <f t="shared" si="6"/>
        <v>1</v>
      </c>
      <c r="F44" s="2">
        <f t="shared" si="6"/>
        <v>0</v>
      </c>
      <c r="G44" s="2">
        <f t="shared" si="6"/>
        <v>1</v>
      </c>
      <c r="H44" s="7"/>
      <c r="I44" s="6"/>
      <c r="J44" s="6"/>
      <c r="K44" s="6"/>
      <c r="L44" s="6"/>
      <c r="M44" s="6"/>
      <c r="N44" s="6"/>
      <c r="O44" s="29"/>
    </row>
    <row r="45" spans="1:15" ht="12.75" hidden="1">
      <c r="A45" s="6" t="str">
        <f aca="true" t="shared" si="7" ref="A45:A53">A3</f>
        <v>2. АЕК Афины - Бенфика </v>
      </c>
      <c r="B45" s="2">
        <f t="shared" si="6"/>
        <v>1</v>
      </c>
      <c r="C45" s="2">
        <f t="shared" si="6"/>
        <v>1</v>
      </c>
      <c r="D45" s="2">
        <f t="shared" si="6"/>
        <v>1</v>
      </c>
      <c r="E45" s="2">
        <f t="shared" si="6"/>
        <v>1</v>
      </c>
      <c r="F45" s="2">
        <f t="shared" si="6"/>
        <v>1</v>
      </c>
      <c r="G45" s="2">
        <f t="shared" si="6"/>
        <v>1</v>
      </c>
      <c r="H45" s="7"/>
      <c r="I45" s="6"/>
      <c r="J45" s="6"/>
      <c r="K45" s="6"/>
      <c r="L45" s="6"/>
      <c r="M45" s="6"/>
      <c r="N45" s="6"/>
      <c r="O45" s="29"/>
    </row>
    <row r="46" spans="1:15" ht="12.75" hidden="1">
      <c r="A46" s="6" t="str">
        <f t="shared" si="7"/>
        <v>3. Лион - Шахтёр Д </v>
      </c>
      <c r="B46" s="2">
        <f t="shared" si="6"/>
        <v>0</v>
      </c>
      <c r="C46" s="2">
        <f t="shared" si="6"/>
        <v>0</v>
      </c>
      <c r="D46" s="2">
        <f t="shared" si="6"/>
        <v>1</v>
      </c>
      <c r="E46" s="2">
        <f t="shared" si="6"/>
        <v>1</v>
      </c>
      <c r="F46" s="2">
        <f t="shared" si="6"/>
        <v>0</v>
      </c>
      <c r="G46" s="2">
        <f t="shared" si="6"/>
        <v>1</v>
      </c>
      <c r="H46" s="7"/>
      <c r="I46" s="6"/>
      <c r="J46" s="6"/>
      <c r="K46" s="6"/>
      <c r="L46" s="6"/>
      <c r="M46" s="6"/>
      <c r="N46" s="6"/>
      <c r="O46" s="29"/>
    </row>
    <row r="47" spans="1:15" ht="12.75" hidden="1">
      <c r="A47" s="6" t="str">
        <f t="shared" si="7"/>
        <v>4. М. Юнайтед - Валенсия </v>
      </c>
      <c r="B47" s="2">
        <f t="shared" si="6"/>
        <v>0</v>
      </c>
      <c r="C47" s="2">
        <f t="shared" si="6"/>
        <v>1</v>
      </c>
      <c r="D47" s="2">
        <f t="shared" si="6"/>
        <v>1</v>
      </c>
      <c r="E47" s="2">
        <f t="shared" si="6"/>
        <v>0</v>
      </c>
      <c r="F47" s="2">
        <f t="shared" si="6"/>
        <v>0</v>
      </c>
      <c r="G47" s="2">
        <f t="shared" si="6"/>
        <v>1</v>
      </c>
      <c r="H47" s="7"/>
      <c r="I47" s="6"/>
      <c r="J47" s="6"/>
      <c r="K47" s="6"/>
      <c r="L47" s="6"/>
      <c r="M47" s="6"/>
      <c r="N47" s="6"/>
      <c r="O47" s="29"/>
    </row>
    <row r="48" spans="1:15" ht="12.75" hidden="1">
      <c r="A48" s="6" t="str">
        <f t="shared" si="7"/>
        <v>5. ЦСКА М - Реал М </v>
      </c>
      <c r="B48" s="2">
        <f t="shared" si="6"/>
        <v>0</v>
      </c>
      <c r="C48" s="2">
        <f t="shared" si="6"/>
        <v>1</v>
      </c>
      <c r="D48" s="2">
        <f t="shared" si="6"/>
        <v>1</v>
      </c>
      <c r="E48" s="2">
        <f t="shared" si="6"/>
        <v>0</v>
      </c>
      <c r="F48" s="2">
        <f t="shared" si="6"/>
        <v>0</v>
      </c>
      <c r="G48" s="2">
        <f t="shared" si="6"/>
        <v>1</v>
      </c>
      <c r="H48" s="7"/>
      <c r="I48" s="6"/>
      <c r="J48" s="6"/>
      <c r="K48" s="6"/>
      <c r="L48" s="6"/>
      <c r="M48" s="6"/>
      <c r="N48" s="6"/>
      <c r="O48" s="29"/>
    </row>
    <row r="49" spans="1:15" ht="12.75" hidden="1">
      <c r="A49" s="6" t="str">
        <f t="shared" si="7"/>
        <v>6. Локомотив М - Шальке </v>
      </c>
      <c r="B49" s="2">
        <f t="shared" si="6"/>
        <v>0</v>
      </c>
      <c r="C49" s="2">
        <f t="shared" si="6"/>
        <v>0</v>
      </c>
      <c r="D49" s="2">
        <f t="shared" si="6"/>
        <v>0</v>
      </c>
      <c r="E49" s="2">
        <f t="shared" si="6"/>
        <v>1</v>
      </c>
      <c r="F49" s="2">
        <f t="shared" si="6"/>
        <v>0</v>
      </c>
      <c r="G49" s="2">
        <f t="shared" si="6"/>
        <v>0</v>
      </c>
      <c r="H49" s="7"/>
      <c r="I49" s="6"/>
      <c r="J49" s="6"/>
      <c r="K49" s="6"/>
      <c r="L49" s="6"/>
      <c r="M49" s="6"/>
      <c r="N49" s="6"/>
      <c r="O49" s="29"/>
    </row>
    <row r="50" spans="1:15" ht="12.75" hidden="1">
      <c r="A50" s="6" t="str">
        <f t="shared" si="7"/>
        <v>7. Наполи - Ливерпуль </v>
      </c>
      <c r="B50" s="2">
        <f t="shared" si="6"/>
        <v>0</v>
      </c>
      <c r="C50" s="2">
        <f t="shared" si="6"/>
        <v>0</v>
      </c>
      <c r="D50" s="2">
        <f t="shared" si="6"/>
        <v>1</v>
      </c>
      <c r="E50" s="2">
        <f t="shared" si="6"/>
        <v>0</v>
      </c>
      <c r="F50" s="2">
        <f t="shared" si="6"/>
        <v>0</v>
      </c>
      <c r="G50" s="2">
        <f t="shared" si="6"/>
        <v>0</v>
      </c>
      <c r="H50" s="7"/>
      <c r="I50" s="6"/>
      <c r="J50" s="6"/>
      <c r="K50" s="6"/>
      <c r="L50" s="6"/>
      <c r="M50" s="6"/>
      <c r="N50" s="6"/>
      <c r="O50" s="29"/>
    </row>
    <row r="51" spans="1:15" ht="12.75" hidden="1">
      <c r="A51" s="6" t="str">
        <f t="shared" si="7"/>
        <v>8. Порту - Галатасарай </v>
      </c>
      <c r="B51" s="2">
        <f t="shared" si="6"/>
        <v>1</v>
      </c>
      <c r="C51" s="2">
        <f t="shared" si="6"/>
        <v>1</v>
      </c>
      <c r="D51" s="2">
        <f t="shared" si="6"/>
        <v>1</v>
      </c>
      <c r="E51" s="2">
        <f t="shared" si="6"/>
        <v>1</v>
      </c>
      <c r="F51" s="2">
        <f t="shared" si="6"/>
        <v>1</v>
      </c>
      <c r="G51" s="2">
        <f t="shared" si="6"/>
        <v>1</v>
      </c>
      <c r="H51" s="7"/>
      <c r="I51" s="6"/>
      <c r="J51" s="6"/>
      <c r="K51" s="6"/>
      <c r="L51" s="6"/>
      <c r="M51" s="6"/>
      <c r="N51" s="6"/>
      <c r="O51" s="29"/>
    </row>
    <row r="52" spans="1:15" ht="12.75" hidden="1">
      <c r="A52" s="6" t="str">
        <f t="shared" si="7"/>
        <v>9. ПСВ - Интер </v>
      </c>
      <c r="B52" s="2">
        <f t="shared" si="6"/>
        <v>0</v>
      </c>
      <c r="C52" s="2">
        <f t="shared" si="6"/>
        <v>1</v>
      </c>
      <c r="D52" s="2">
        <f t="shared" si="6"/>
        <v>1</v>
      </c>
      <c r="E52" s="2">
        <f t="shared" si="6"/>
        <v>0</v>
      </c>
      <c r="F52" s="2">
        <f t="shared" si="6"/>
        <v>0</v>
      </c>
      <c r="G52" s="2">
        <f t="shared" si="6"/>
        <v>0</v>
      </c>
      <c r="H52" s="7"/>
      <c r="I52" s="6"/>
      <c r="J52" s="6"/>
      <c r="K52" s="6"/>
      <c r="L52" s="6"/>
      <c r="M52" s="6"/>
      <c r="N52" s="6"/>
      <c r="O52" s="29"/>
    </row>
    <row r="53" spans="1:15" ht="12.75" hidden="1">
      <c r="A53" s="30" t="str">
        <f t="shared" si="7"/>
        <v>10. Тоттенхэм - Барселона </v>
      </c>
      <c r="B53" s="31">
        <f t="shared" si="6"/>
        <v>0</v>
      </c>
      <c r="C53" s="31">
        <f t="shared" si="6"/>
        <v>0</v>
      </c>
      <c r="D53" s="31">
        <f t="shared" si="6"/>
        <v>0</v>
      </c>
      <c r="E53" s="31">
        <f t="shared" si="6"/>
        <v>0</v>
      </c>
      <c r="F53" s="31">
        <f t="shared" si="6"/>
        <v>0</v>
      </c>
      <c r="G53" s="31">
        <f t="shared" si="6"/>
        <v>0</v>
      </c>
      <c r="H53" s="32"/>
      <c r="I53" s="30"/>
      <c r="J53" s="30"/>
      <c r="K53" s="30"/>
      <c r="L53" s="30"/>
      <c r="M53" s="30"/>
      <c r="N53" s="30"/>
      <c r="O53" s="33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5" t="s">
        <v>4</v>
      </c>
      <c r="B55" s="26" t="str">
        <f aca="true" t="shared" si="8" ref="B55:G55">B1</f>
        <v>Бор</v>
      </c>
      <c r="C55" s="26" t="str">
        <f t="shared" si="8"/>
        <v>Нью</v>
      </c>
      <c r="D55" s="26" t="str">
        <f t="shared" si="8"/>
        <v>Деп</v>
      </c>
      <c r="E55" s="26" t="str">
        <f t="shared" si="8"/>
        <v>Аяк</v>
      </c>
      <c r="F55" s="26" t="str">
        <f t="shared" si="8"/>
        <v>Дин</v>
      </c>
      <c r="G55" s="26" t="str">
        <f t="shared" si="8"/>
        <v>Гра</v>
      </c>
      <c r="H55" s="27"/>
      <c r="I55" s="25"/>
      <c r="J55" s="25"/>
      <c r="K55" s="25"/>
      <c r="L55" s="25"/>
      <c r="M55" s="25"/>
      <c r="N55" s="25"/>
      <c r="O55" s="28"/>
    </row>
    <row r="56" spans="1:15" ht="12.75" hidden="1">
      <c r="A56" s="6" t="str">
        <f>A2</f>
        <v>1. Хоффенхайм - М. Сити </v>
      </c>
      <c r="B56" s="6">
        <f aca="true" t="shared" si="9" ref="B56:B65">IF(B32&gt;C32,1,0)</f>
        <v>0</v>
      </c>
      <c r="C56" s="34">
        <f aca="true" t="shared" si="10" ref="C56:C65">IF(C32&gt;B32,1,0)</f>
        <v>0</v>
      </c>
      <c r="D56" s="6">
        <f aca="true" t="shared" si="11" ref="D56:D65">IF(D32&gt;E32,1,0)</f>
        <v>0</v>
      </c>
      <c r="E56" s="6">
        <f aca="true" t="shared" si="12" ref="E56:E65">IF(E32&gt;D32,1,0)</f>
        <v>0</v>
      </c>
      <c r="F56" s="6">
        <f aca="true" t="shared" si="13" ref="F56:F65">IF(F32&gt;G32,1,0)</f>
        <v>0</v>
      </c>
      <c r="G56" s="6">
        <f aca="true" t="shared" si="14" ref="G56:G65">IF(G32&gt;F32,1,0)</f>
        <v>0</v>
      </c>
      <c r="H56" s="7"/>
      <c r="I56" s="6"/>
      <c r="J56" s="6"/>
      <c r="K56" s="6"/>
      <c r="L56" s="6"/>
      <c r="M56" s="6"/>
      <c r="N56" s="6"/>
      <c r="O56" s="29"/>
    </row>
    <row r="57" spans="1:15" ht="12.75" hidden="1">
      <c r="A57" s="6" t="str">
        <f aca="true" t="shared" si="15" ref="A57:A65">A3</f>
        <v>2. АЕК Афины - Бенфика </v>
      </c>
      <c r="B57" s="6">
        <f t="shared" si="9"/>
        <v>1</v>
      </c>
      <c r="C57" s="34">
        <f t="shared" si="10"/>
        <v>0</v>
      </c>
      <c r="D57" s="6">
        <f t="shared" si="11"/>
        <v>1</v>
      </c>
      <c r="E57" s="6">
        <f t="shared" si="12"/>
        <v>0</v>
      </c>
      <c r="F57" s="6">
        <f t="shared" si="13"/>
        <v>1</v>
      </c>
      <c r="G57" s="6">
        <f t="shared" si="14"/>
        <v>0</v>
      </c>
      <c r="H57" s="7"/>
      <c r="I57" s="6"/>
      <c r="J57" s="6"/>
      <c r="K57" s="6"/>
      <c r="L57" s="6"/>
      <c r="M57" s="6"/>
      <c r="N57" s="6"/>
      <c r="O57" s="29"/>
    </row>
    <row r="58" spans="1:15" ht="12.75" hidden="1">
      <c r="A58" s="6" t="str">
        <f t="shared" si="15"/>
        <v>3. Лион - Шахтёр Д </v>
      </c>
      <c r="B58" s="6">
        <f t="shared" si="9"/>
        <v>0</v>
      </c>
      <c r="C58" s="34">
        <f t="shared" si="10"/>
        <v>0</v>
      </c>
      <c r="D58" s="6">
        <f t="shared" si="11"/>
        <v>0</v>
      </c>
      <c r="E58" s="6">
        <f t="shared" si="12"/>
        <v>0</v>
      </c>
      <c r="F58" s="6">
        <f t="shared" si="13"/>
        <v>0</v>
      </c>
      <c r="G58" s="6">
        <f t="shared" si="14"/>
        <v>0</v>
      </c>
      <c r="H58" s="7"/>
      <c r="I58" s="6"/>
      <c r="J58" s="6"/>
      <c r="K58" s="6"/>
      <c r="L58" s="6"/>
      <c r="M58" s="6"/>
      <c r="N58" s="6"/>
      <c r="O58" s="29"/>
    </row>
    <row r="59" spans="1:15" ht="12.75" hidden="1">
      <c r="A59" s="6" t="str">
        <f t="shared" si="15"/>
        <v>4. М. Юнайтед - Валенсия </v>
      </c>
      <c r="B59" s="6">
        <f t="shared" si="9"/>
        <v>0</v>
      </c>
      <c r="C59" s="34">
        <f t="shared" si="10"/>
        <v>0</v>
      </c>
      <c r="D59" s="6">
        <f t="shared" si="11"/>
        <v>0</v>
      </c>
      <c r="E59" s="6">
        <f t="shared" si="12"/>
        <v>0</v>
      </c>
      <c r="F59" s="6">
        <f t="shared" si="13"/>
        <v>0</v>
      </c>
      <c r="G59" s="6">
        <f t="shared" si="14"/>
        <v>0</v>
      </c>
      <c r="H59" s="7"/>
      <c r="I59" s="6"/>
      <c r="J59" s="6"/>
      <c r="K59" s="6"/>
      <c r="L59" s="6"/>
      <c r="M59" s="6"/>
      <c r="N59" s="6"/>
      <c r="O59" s="29"/>
    </row>
    <row r="60" spans="1:15" ht="12.75" hidden="1">
      <c r="A60" s="6" t="str">
        <f t="shared" si="15"/>
        <v>5. ЦСКА М - Реал М </v>
      </c>
      <c r="B60" s="6">
        <f t="shared" si="9"/>
        <v>0</v>
      </c>
      <c r="C60" s="34">
        <f t="shared" si="10"/>
        <v>0</v>
      </c>
      <c r="D60" s="6">
        <f t="shared" si="11"/>
        <v>0</v>
      </c>
      <c r="E60" s="6">
        <f t="shared" si="12"/>
        <v>0</v>
      </c>
      <c r="F60" s="6">
        <f t="shared" si="13"/>
        <v>0</v>
      </c>
      <c r="G60" s="6">
        <f t="shared" si="14"/>
        <v>0</v>
      </c>
      <c r="H60" s="7"/>
      <c r="I60" s="6"/>
      <c r="J60" s="6"/>
      <c r="K60" s="6"/>
      <c r="L60" s="6"/>
      <c r="M60" s="6"/>
      <c r="N60" s="6"/>
      <c r="O60" s="29"/>
    </row>
    <row r="61" spans="1:15" ht="12.75" hidden="1">
      <c r="A61" s="6" t="str">
        <f t="shared" si="15"/>
        <v>6. Локомотив М - Шальке </v>
      </c>
      <c r="B61" s="6">
        <f t="shared" si="9"/>
        <v>0</v>
      </c>
      <c r="C61" s="34">
        <f t="shared" si="10"/>
        <v>0</v>
      </c>
      <c r="D61" s="6">
        <f t="shared" si="11"/>
        <v>0</v>
      </c>
      <c r="E61" s="6">
        <f t="shared" si="12"/>
        <v>1</v>
      </c>
      <c r="F61" s="6">
        <f t="shared" si="13"/>
        <v>1</v>
      </c>
      <c r="G61" s="6">
        <f t="shared" si="14"/>
        <v>0</v>
      </c>
      <c r="H61" s="7"/>
      <c r="I61" s="6"/>
      <c r="J61" s="6"/>
      <c r="K61" s="6"/>
      <c r="L61" s="6"/>
      <c r="M61" s="6"/>
      <c r="N61" s="6"/>
      <c r="O61" s="29"/>
    </row>
    <row r="62" spans="1:15" ht="12.75" hidden="1">
      <c r="A62" s="6" t="str">
        <f t="shared" si="15"/>
        <v>7. Наполи - Ливерпуль </v>
      </c>
      <c r="B62" s="6">
        <f t="shared" si="9"/>
        <v>0</v>
      </c>
      <c r="C62" s="34">
        <f t="shared" si="10"/>
        <v>0</v>
      </c>
      <c r="D62" s="6">
        <f t="shared" si="11"/>
        <v>0</v>
      </c>
      <c r="E62" s="6">
        <f t="shared" si="12"/>
        <v>1</v>
      </c>
      <c r="F62" s="6">
        <f t="shared" si="13"/>
        <v>0</v>
      </c>
      <c r="G62" s="6">
        <f t="shared" si="14"/>
        <v>0</v>
      </c>
      <c r="H62" s="7"/>
      <c r="I62" s="6"/>
      <c r="J62" s="6"/>
      <c r="K62" s="6"/>
      <c r="L62" s="6"/>
      <c r="M62" s="6"/>
      <c r="N62" s="6"/>
      <c r="O62" s="29"/>
    </row>
    <row r="63" spans="1:15" ht="12.75" hidden="1">
      <c r="A63" s="6" t="str">
        <f t="shared" si="15"/>
        <v>8. Порту - Галатасарай </v>
      </c>
      <c r="B63" s="6">
        <f t="shared" si="9"/>
        <v>0</v>
      </c>
      <c r="C63" s="34">
        <f t="shared" si="10"/>
        <v>0</v>
      </c>
      <c r="D63" s="6">
        <f t="shared" si="11"/>
        <v>0</v>
      </c>
      <c r="E63" s="6">
        <f t="shared" si="12"/>
        <v>0</v>
      </c>
      <c r="F63" s="6">
        <f t="shared" si="13"/>
        <v>0</v>
      </c>
      <c r="G63" s="6">
        <f t="shared" si="14"/>
        <v>0</v>
      </c>
      <c r="H63" s="7"/>
      <c r="I63" s="6"/>
      <c r="J63" s="6"/>
      <c r="K63" s="6"/>
      <c r="L63" s="6"/>
      <c r="M63" s="6"/>
      <c r="N63" s="6"/>
      <c r="O63" s="29"/>
    </row>
    <row r="64" spans="1:15" ht="12.75" hidden="1">
      <c r="A64" s="6" t="str">
        <f t="shared" si="15"/>
        <v>9. ПСВ - Интер </v>
      </c>
      <c r="B64" s="6">
        <f t="shared" si="9"/>
        <v>0</v>
      </c>
      <c r="C64" s="34">
        <f t="shared" si="10"/>
        <v>0</v>
      </c>
      <c r="D64" s="6">
        <f t="shared" si="11"/>
        <v>1</v>
      </c>
      <c r="E64" s="6">
        <f t="shared" si="12"/>
        <v>0</v>
      </c>
      <c r="F64" s="6">
        <f t="shared" si="13"/>
        <v>0</v>
      </c>
      <c r="G64" s="6">
        <f t="shared" si="14"/>
        <v>0</v>
      </c>
      <c r="H64" s="7"/>
      <c r="I64" s="6"/>
      <c r="J64" s="6"/>
      <c r="K64" s="6"/>
      <c r="L64" s="6"/>
      <c r="M64" s="6"/>
      <c r="N64" s="6"/>
      <c r="O64" s="29"/>
    </row>
    <row r="65" spans="1:15" ht="12.75" hidden="1">
      <c r="A65" s="6" t="str">
        <f t="shared" si="15"/>
        <v>10. Тоттенхэм - Барселона </v>
      </c>
      <c r="B65" s="6">
        <f t="shared" si="9"/>
        <v>0</v>
      </c>
      <c r="C65" s="34">
        <f t="shared" si="10"/>
        <v>1</v>
      </c>
      <c r="D65" s="6">
        <f t="shared" si="11"/>
        <v>0</v>
      </c>
      <c r="E65" s="6">
        <f t="shared" si="12"/>
        <v>0</v>
      </c>
      <c r="F65" s="6">
        <f t="shared" si="13"/>
        <v>0</v>
      </c>
      <c r="G65" s="6">
        <f t="shared" si="14"/>
        <v>0</v>
      </c>
      <c r="H65" s="7"/>
      <c r="I65" s="6"/>
      <c r="J65" s="6"/>
      <c r="K65" s="6"/>
      <c r="L65" s="6"/>
      <c r="M65" s="6"/>
      <c r="N65" s="6"/>
      <c r="O65" s="29"/>
    </row>
    <row r="66" spans="1:15" ht="12.75" hidden="1">
      <c r="A66" s="6"/>
      <c r="B66" s="6"/>
      <c r="C66" s="34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9"/>
    </row>
    <row r="67" spans="1:15" ht="12.75" hidden="1">
      <c r="A67" s="6" t="s">
        <v>4</v>
      </c>
      <c r="B67" s="35" t="str">
        <f aca="true" t="shared" si="16" ref="B67:G67">B15</f>
        <v>Гра</v>
      </c>
      <c r="C67" s="35" t="str">
        <f t="shared" si="16"/>
        <v>Бор</v>
      </c>
      <c r="D67" s="35" t="str">
        <f t="shared" si="16"/>
        <v>Нью</v>
      </c>
      <c r="E67" s="35" t="str">
        <f t="shared" si="16"/>
        <v>Деп</v>
      </c>
      <c r="F67" s="35" t="str">
        <f t="shared" si="16"/>
        <v>Аяк</v>
      </c>
      <c r="G67" s="35" t="str">
        <f t="shared" si="16"/>
        <v>Дин</v>
      </c>
      <c r="H67" s="7"/>
      <c r="I67" s="6"/>
      <c r="J67" s="6"/>
      <c r="K67" s="6"/>
      <c r="L67" s="6"/>
      <c r="M67" s="6"/>
      <c r="N67" s="6"/>
      <c r="O67" s="29"/>
    </row>
    <row r="68" spans="1:15" ht="12.75" hidden="1">
      <c r="A68" s="6" t="str">
        <f>A2</f>
        <v>1. Хоффенхайм - М. Сити </v>
      </c>
      <c r="B68" s="6">
        <f aca="true" t="shared" si="17" ref="B68:B77">IF(B44&gt;C44,1,0)</f>
        <v>0</v>
      </c>
      <c r="C68" s="34">
        <f aca="true" t="shared" si="18" ref="C68:C77">IF(C44&gt;B44,1,0)</f>
        <v>1</v>
      </c>
      <c r="D68" s="6">
        <f aca="true" t="shared" si="19" ref="D68:D77">IF(D44&gt;E44,1,0)</f>
        <v>0</v>
      </c>
      <c r="E68" s="6">
        <f aca="true" t="shared" si="20" ref="E68:E77">IF(E44&gt;D44,1,0)</f>
        <v>1</v>
      </c>
      <c r="F68" s="6">
        <f aca="true" t="shared" si="21" ref="F68:F77">IF(F44&gt;G44,1,0)</f>
        <v>0</v>
      </c>
      <c r="G68" s="6">
        <f aca="true" t="shared" si="22" ref="G68:G77">IF(G44&gt;F44,1,0)</f>
        <v>1</v>
      </c>
      <c r="H68" s="7"/>
      <c r="I68" s="6"/>
      <c r="J68" s="6"/>
      <c r="K68" s="6"/>
      <c r="L68" s="6"/>
      <c r="M68" s="6"/>
      <c r="N68" s="6"/>
      <c r="O68" s="29"/>
    </row>
    <row r="69" spans="1:15" ht="12.75" hidden="1">
      <c r="A69" s="6" t="str">
        <f aca="true" t="shared" si="23" ref="A69:A77">A3</f>
        <v>2. АЕК Афины - Бенфика </v>
      </c>
      <c r="B69" s="6">
        <f t="shared" si="17"/>
        <v>0</v>
      </c>
      <c r="C69" s="34">
        <f t="shared" si="18"/>
        <v>0</v>
      </c>
      <c r="D69" s="6">
        <f t="shared" si="19"/>
        <v>0</v>
      </c>
      <c r="E69" s="6">
        <f t="shared" si="20"/>
        <v>0</v>
      </c>
      <c r="F69" s="6">
        <f t="shared" si="21"/>
        <v>0</v>
      </c>
      <c r="G69" s="6">
        <f t="shared" si="22"/>
        <v>0</v>
      </c>
      <c r="H69" s="7"/>
      <c r="I69" s="6"/>
      <c r="J69" s="6"/>
      <c r="K69" s="6"/>
      <c r="L69" s="6"/>
      <c r="M69" s="6"/>
      <c r="N69" s="6"/>
      <c r="O69" s="29"/>
    </row>
    <row r="70" spans="1:15" ht="12.75" hidden="1">
      <c r="A70" s="6" t="str">
        <f t="shared" si="23"/>
        <v>3. Лион - Шахтёр Д </v>
      </c>
      <c r="B70" s="6">
        <f t="shared" si="17"/>
        <v>0</v>
      </c>
      <c r="C70" s="34">
        <f t="shared" si="18"/>
        <v>0</v>
      </c>
      <c r="D70" s="6">
        <f t="shared" si="19"/>
        <v>0</v>
      </c>
      <c r="E70" s="6">
        <f t="shared" si="20"/>
        <v>0</v>
      </c>
      <c r="F70" s="6">
        <f t="shared" si="21"/>
        <v>0</v>
      </c>
      <c r="G70" s="6">
        <f t="shared" si="22"/>
        <v>1</v>
      </c>
      <c r="H70" s="7"/>
      <c r="I70" s="6"/>
      <c r="J70" s="6"/>
      <c r="K70" s="6"/>
      <c r="L70" s="6"/>
      <c r="M70" s="6"/>
      <c r="N70" s="6"/>
      <c r="O70" s="29"/>
    </row>
    <row r="71" spans="1:15" ht="12.75" hidden="1">
      <c r="A71" s="6" t="str">
        <f t="shared" si="23"/>
        <v>4. М. Юнайтед - Валенсия </v>
      </c>
      <c r="B71" s="6">
        <f t="shared" si="17"/>
        <v>0</v>
      </c>
      <c r="C71" s="34">
        <f t="shared" si="18"/>
        <v>1</v>
      </c>
      <c r="D71" s="6">
        <f t="shared" si="19"/>
        <v>1</v>
      </c>
      <c r="E71" s="6">
        <f t="shared" si="20"/>
        <v>0</v>
      </c>
      <c r="F71" s="6">
        <f t="shared" si="21"/>
        <v>0</v>
      </c>
      <c r="G71" s="6">
        <f t="shared" si="22"/>
        <v>1</v>
      </c>
      <c r="H71" s="7"/>
      <c r="I71" s="6"/>
      <c r="J71" s="6"/>
      <c r="K71" s="6"/>
      <c r="L71" s="6"/>
      <c r="M71" s="6"/>
      <c r="N71" s="6"/>
      <c r="O71" s="29"/>
    </row>
    <row r="72" spans="1:15" ht="12.75" hidden="1">
      <c r="A72" s="6" t="str">
        <f t="shared" si="23"/>
        <v>5. ЦСКА М - Реал М </v>
      </c>
      <c r="B72" s="6">
        <f t="shared" si="17"/>
        <v>0</v>
      </c>
      <c r="C72" s="34">
        <f t="shared" si="18"/>
        <v>1</v>
      </c>
      <c r="D72" s="6">
        <f t="shared" si="19"/>
        <v>1</v>
      </c>
      <c r="E72" s="6">
        <f t="shared" si="20"/>
        <v>0</v>
      </c>
      <c r="F72" s="6">
        <f t="shared" si="21"/>
        <v>0</v>
      </c>
      <c r="G72" s="6">
        <f t="shared" si="22"/>
        <v>1</v>
      </c>
      <c r="H72" s="7"/>
      <c r="I72" s="6"/>
      <c r="J72" s="6"/>
      <c r="K72" s="6"/>
      <c r="L72" s="6"/>
      <c r="M72" s="6"/>
      <c r="N72" s="6"/>
      <c r="O72" s="29"/>
    </row>
    <row r="73" spans="1:15" ht="12.75" hidden="1">
      <c r="A73" s="6" t="str">
        <f t="shared" si="23"/>
        <v>6. Локомотив М - Шальке </v>
      </c>
      <c r="B73" s="6">
        <f t="shared" si="17"/>
        <v>0</v>
      </c>
      <c r="C73" s="34">
        <f t="shared" si="18"/>
        <v>0</v>
      </c>
      <c r="D73" s="6">
        <f t="shared" si="19"/>
        <v>0</v>
      </c>
      <c r="E73" s="6">
        <f t="shared" si="20"/>
        <v>1</v>
      </c>
      <c r="F73" s="6">
        <f t="shared" si="21"/>
        <v>0</v>
      </c>
      <c r="G73" s="6">
        <f t="shared" si="22"/>
        <v>0</v>
      </c>
      <c r="H73" s="7"/>
      <c r="I73" s="6"/>
      <c r="J73" s="6"/>
      <c r="K73" s="6"/>
      <c r="L73" s="6"/>
      <c r="M73" s="6"/>
      <c r="N73" s="6"/>
      <c r="O73" s="29"/>
    </row>
    <row r="74" spans="1:15" ht="12.75" hidden="1">
      <c r="A74" s="6" t="str">
        <f t="shared" si="23"/>
        <v>7. Наполи - Ливерпуль </v>
      </c>
      <c r="B74" s="6">
        <f t="shared" si="17"/>
        <v>0</v>
      </c>
      <c r="C74" s="34">
        <f t="shared" si="18"/>
        <v>0</v>
      </c>
      <c r="D74" s="6">
        <f t="shared" si="19"/>
        <v>1</v>
      </c>
      <c r="E74" s="6">
        <f t="shared" si="20"/>
        <v>0</v>
      </c>
      <c r="F74" s="6">
        <f t="shared" si="21"/>
        <v>0</v>
      </c>
      <c r="G74" s="6">
        <f t="shared" si="22"/>
        <v>0</v>
      </c>
      <c r="H74" s="7"/>
      <c r="I74" s="6"/>
      <c r="J74" s="6"/>
      <c r="K74" s="6"/>
      <c r="L74" s="6"/>
      <c r="M74" s="6"/>
      <c r="N74" s="6"/>
      <c r="O74" s="29"/>
    </row>
    <row r="75" spans="1:15" ht="12.75" hidden="1">
      <c r="A75" s="6" t="str">
        <f t="shared" si="23"/>
        <v>8. Порту - Галатасарай </v>
      </c>
      <c r="B75" s="6">
        <f t="shared" si="17"/>
        <v>0</v>
      </c>
      <c r="C75" s="34">
        <f t="shared" si="18"/>
        <v>0</v>
      </c>
      <c r="D75" s="6">
        <f t="shared" si="19"/>
        <v>0</v>
      </c>
      <c r="E75" s="6">
        <f t="shared" si="20"/>
        <v>0</v>
      </c>
      <c r="F75" s="6">
        <f t="shared" si="21"/>
        <v>0</v>
      </c>
      <c r="G75" s="6">
        <f t="shared" si="22"/>
        <v>0</v>
      </c>
      <c r="H75" s="7"/>
      <c r="I75" s="6"/>
      <c r="J75" s="6"/>
      <c r="K75" s="6"/>
      <c r="L75" s="6"/>
      <c r="M75" s="6"/>
      <c r="N75" s="6"/>
      <c r="O75" s="29"/>
    </row>
    <row r="76" spans="1:15" ht="12.75" hidden="1">
      <c r="A76" s="6" t="str">
        <f t="shared" si="23"/>
        <v>9. ПСВ - Интер </v>
      </c>
      <c r="B76" s="6">
        <f t="shared" si="17"/>
        <v>0</v>
      </c>
      <c r="C76" s="34">
        <f t="shared" si="18"/>
        <v>1</v>
      </c>
      <c r="D76" s="6">
        <f t="shared" si="19"/>
        <v>1</v>
      </c>
      <c r="E76" s="6">
        <f t="shared" si="20"/>
        <v>0</v>
      </c>
      <c r="F76" s="6">
        <f t="shared" si="21"/>
        <v>0</v>
      </c>
      <c r="G76" s="6">
        <f t="shared" si="22"/>
        <v>0</v>
      </c>
      <c r="H76" s="7"/>
      <c r="I76" s="6"/>
      <c r="J76" s="6"/>
      <c r="K76" s="6"/>
      <c r="L76" s="6"/>
      <c r="M76" s="6"/>
      <c r="N76" s="6"/>
      <c r="O76" s="29"/>
    </row>
    <row r="77" spans="1:15" ht="12.75" hidden="1">
      <c r="A77" s="30" t="str">
        <f t="shared" si="23"/>
        <v>10. Тоттенхэм - Барселона </v>
      </c>
      <c r="B77" s="30">
        <f t="shared" si="17"/>
        <v>0</v>
      </c>
      <c r="C77" s="36">
        <f t="shared" si="18"/>
        <v>0</v>
      </c>
      <c r="D77" s="30">
        <f t="shared" si="19"/>
        <v>0</v>
      </c>
      <c r="E77" s="30">
        <f t="shared" si="20"/>
        <v>0</v>
      </c>
      <c r="F77" s="30">
        <f t="shared" si="21"/>
        <v>0</v>
      </c>
      <c r="G77" s="30">
        <f t="shared" si="22"/>
        <v>0</v>
      </c>
      <c r="H77" s="32"/>
      <c r="I77" s="30"/>
      <c r="J77" s="30"/>
      <c r="K77" s="30"/>
      <c r="L77" s="30"/>
      <c r="M77" s="30"/>
      <c r="N77" s="30"/>
      <c r="O77" s="33"/>
    </row>
    <row r="78" ht="12.75" hidden="1"/>
  </sheetData>
  <sheetProtection/>
  <mergeCells count="6">
    <mergeCell ref="B27:C27"/>
    <mergeCell ref="D27:E27"/>
    <mergeCell ref="F27:G27"/>
    <mergeCell ref="B13:C13"/>
    <mergeCell ref="D13:E13"/>
    <mergeCell ref="F13:G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31.2539062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3" t="str">
        <f>CONCATENATE("C. ",Программа!B1," тур. ",Программа!B2)</f>
        <v>C. 3 тур. 02-03.10. </v>
      </c>
      <c r="B1" s="14" t="s">
        <v>8</v>
      </c>
      <c r="C1" s="14" t="s">
        <v>10</v>
      </c>
      <c r="D1" s="15" t="s">
        <v>11</v>
      </c>
      <c r="E1" s="15" t="s">
        <v>16</v>
      </c>
      <c r="F1" s="14" t="s">
        <v>17</v>
      </c>
      <c r="G1" s="14" t="s">
        <v>15</v>
      </c>
      <c r="H1" s="56" t="s">
        <v>0</v>
      </c>
    </row>
    <row r="2" spans="1:8" ht="12.75" customHeight="1">
      <c r="A2" s="12" t="str">
        <f>Программа!B3</f>
        <v>1. Хоффенхайм - М. Сити </v>
      </c>
      <c r="B2" s="16">
        <v>2</v>
      </c>
      <c r="C2" s="16" t="s">
        <v>54</v>
      </c>
      <c r="D2" s="17">
        <v>2</v>
      </c>
      <c r="E2" s="17">
        <v>2</v>
      </c>
      <c r="F2" s="16">
        <v>2</v>
      </c>
      <c r="G2" s="16">
        <v>2</v>
      </c>
      <c r="H2" s="57">
        <f>A!H2</f>
        <v>2</v>
      </c>
    </row>
    <row r="3" spans="1:8" ht="12.75">
      <c r="A3" s="12" t="str">
        <f>Программа!B4</f>
        <v>2. АЕК Афины - Бенфика </v>
      </c>
      <c r="B3" s="16">
        <v>2</v>
      </c>
      <c r="C3" s="16">
        <v>2</v>
      </c>
      <c r="D3" s="17">
        <v>2</v>
      </c>
      <c r="E3" s="17">
        <v>1</v>
      </c>
      <c r="F3" s="16">
        <v>2</v>
      </c>
      <c r="G3" s="16">
        <v>2</v>
      </c>
      <c r="H3" s="57">
        <f>A!H3</f>
        <v>2</v>
      </c>
    </row>
    <row r="4" spans="1:8" ht="12.75">
      <c r="A4" s="12" t="str">
        <f>Программа!B5</f>
        <v>3. Лион - Шахтёр Д </v>
      </c>
      <c r="B4" s="16">
        <v>1</v>
      </c>
      <c r="C4" s="16">
        <v>1</v>
      </c>
      <c r="D4" s="17">
        <v>1</v>
      </c>
      <c r="E4" s="17">
        <v>1</v>
      </c>
      <c r="F4" s="16" t="s">
        <v>57</v>
      </c>
      <c r="G4" s="16">
        <v>1</v>
      </c>
      <c r="H4" s="57" t="str">
        <f>A!H4</f>
        <v>Х</v>
      </c>
    </row>
    <row r="5" spans="1:8" ht="12.75">
      <c r="A5" s="12" t="str">
        <f>Программа!B6</f>
        <v>4. М. Юнайтед - Валенсия </v>
      </c>
      <c r="B5" s="16">
        <v>1</v>
      </c>
      <c r="C5" s="16">
        <v>1</v>
      </c>
      <c r="D5" s="17">
        <v>1</v>
      </c>
      <c r="E5" s="17">
        <v>1</v>
      </c>
      <c r="F5" s="16">
        <v>1</v>
      </c>
      <c r="G5" s="16">
        <v>1</v>
      </c>
      <c r="H5" s="57" t="str">
        <f>A!H5</f>
        <v>Х</v>
      </c>
    </row>
    <row r="6" spans="1:8" ht="12.75">
      <c r="A6" s="12" t="str">
        <f>Программа!B7</f>
        <v>5. ЦСКА М - Реал М </v>
      </c>
      <c r="B6" s="16">
        <v>2</v>
      </c>
      <c r="C6" s="16">
        <v>2</v>
      </c>
      <c r="D6" s="17">
        <v>2</v>
      </c>
      <c r="E6" s="17">
        <v>2</v>
      </c>
      <c r="F6" s="16">
        <v>2</v>
      </c>
      <c r="G6" s="16">
        <v>2</v>
      </c>
      <c r="H6" s="57">
        <f>A!H6</f>
        <v>1</v>
      </c>
    </row>
    <row r="7" spans="1:8" ht="12.75">
      <c r="A7" s="12" t="str">
        <f>Программа!B8</f>
        <v>6. Локомотив М - Шальке </v>
      </c>
      <c r="B7" s="16">
        <v>1</v>
      </c>
      <c r="C7" s="16" t="s">
        <v>54</v>
      </c>
      <c r="D7" s="17">
        <v>2</v>
      </c>
      <c r="E7" s="17">
        <v>1</v>
      </c>
      <c r="F7" s="16">
        <v>1</v>
      </c>
      <c r="G7" s="16">
        <v>2</v>
      </c>
      <c r="H7" s="57">
        <f>A!H7</f>
        <v>2</v>
      </c>
    </row>
    <row r="8" spans="1:8" ht="12.75">
      <c r="A8" s="12" t="str">
        <f>Программа!B9</f>
        <v>7. Наполи - Ливерпуль </v>
      </c>
      <c r="B8" s="16" t="s">
        <v>55</v>
      </c>
      <c r="C8" s="16">
        <v>1</v>
      </c>
      <c r="D8" s="17">
        <v>2</v>
      </c>
      <c r="E8" s="17">
        <v>2</v>
      </c>
      <c r="F8" s="16">
        <v>2</v>
      </c>
      <c r="G8" s="16" t="s">
        <v>54</v>
      </c>
      <c r="H8" s="57">
        <f>A!H8</f>
        <v>1</v>
      </c>
    </row>
    <row r="9" spans="1:8" ht="12.75">
      <c r="A9" s="12" t="str">
        <f>Программа!B10</f>
        <v>8. Порту - Галатасарай </v>
      </c>
      <c r="B9" s="16">
        <v>1</v>
      </c>
      <c r="C9" s="16">
        <v>1</v>
      </c>
      <c r="D9" s="17">
        <v>1</v>
      </c>
      <c r="E9" s="17">
        <v>1</v>
      </c>
      <c r="F9" s="16">
        <v>1</v>
      </c>
      <c r="G9" s="16">
        <v>1</v>
      </c>
      <c r="H9" s="57">
        <f>A!H9</f>
        <v>1</v>
      </c>
    </row>
    <row r="10" spans="1:8" ht="12.75">
      <c r="A10" s="12" t="str">
        <f>Программа!B11</f>
        <v>9. ПСВ - Интер </v>
      </c>
      <c r="B10" s="16">
        <v>2</v>
      </c>
      <c r="C10" s="16" t="s">
        <v>54</v>
      </c>
      <c r="D10" s="17">
        <v>2</v>
      </c>
      <c r="E10" s="17">
        <v>1</v>
      </c>
      <c r="F10" s="16">
        <v>2</v>
      </c>
      <c r="G10" s="16" t="s">
        <v>54</v>
      </c>
      <c r="H10" s="57">
        <f>A!H10</f>
        <v>2</v>
      </c>
    </row>
    <row r="11" spans="1:8" ht="12.75">
      <c r="A11" s="12" t="str">
        <f>Программа!B12</f>
        <v>10. Тоттенхэм - Барселона </v>
      </c>
      <c r="B11" s="16">
        <v>2</v>
      </c>
      <c r="C11" s="16">
        <v>2</v>
      </c>
      <c r="D11" s="17">
        <v>12</v>
      </c>
      <c r="E11" s="17" t="s">
        <v>54</v>
      </c>
      <c r="F11" s="16">
        <v>2</v>
      </c>
      <c r="G11" s="16">
        <v>2</v>
      </c>
      <c r="H11" s="57">
        <f>A!H11</f>
        <v>2</v>
      </c>
    </row>
    <row r="12" spans="1:8" ht="12.75">
      <c r="A12" s="18" t="s">
        <v>2</v>
      </c>
      <c r="B12" s="19">
        <f aca="true" t="shared" si="0" ref="B12:G12">SUM(B32:B41)</f>
        <v>5</v>
      </c>
      <c r="C12" s="19">
        <f t="shared" si="0"/>
        <v>4</v>
      </c>
      <c r="D12" s="20">
        <f t="shared" si="0"/>
        <v>6</v>
      </c>
      <c r="E12" s="20">
        <f t="shared" si="0"/>
        <v>2</v>
      </c>
      <c r="F12" s="19">
        <f t="shared" si="0"/>
        <v>6</v>
      </c>
      <c r="G12" s="19">
        <f t="shared" si="0"/>
        <v>5</v>
      </c>
      <c r="H12" s="4"/>
    </row>
    <row r="13" spans="1:8" ht="12.75">
      <c r="A13" s="3" t="s">
        <v>1</v>
      </c>
      <c r="B13" s="61" t="str">
        <f>SUM(B56:B65)&amp;"-"&amp;SUM(C56:C65)</f>
        <v>2-1</v>
      </c>
      <c r="C13" s="62"/>
      <c r="D13" s="63" t="str">
        <f>SUM(D56:D65)&amp;"-"&amp;SUM(E56:E65)</f>
        <v>4-0</v>
      </c>
      <c r="E13" s="64"/>
      <c r="F13" s="61" t="str">
        <f>SUM(F56:F65)&amp;"-"&amp;SUM(G56:G65)</f>
        <v>2-1</v>
      </c>
      <c r="G13" s="62"/>
      <c r="H13" s="2"/>
    </row>
    <row r="14" spans="1:8" ht="12.75">
      <c r="A14" s="5"/>
      <c r="B14" s="24"/>
      <c r="C14" s="24"/>
      <c r="D14" s="24"/>
      <c r="E14" s="24"/>
      <c r="F14" s="24"/>
      <c r="G14" s="24"/>
      <c r="H14" s="2"/>
    </row>
    <row r="15" spans="1:8" ht="12.75" customHeight="1">
      <c r="A15" s="21" t="str">
        <f>CONCATENATE("C. ",Программа!B14," тур. ",Программа!B15)</f>
        <v>C. 4 тур. 04.10. </v>
      </c>
      <c r="B15" s="14" t="s">
        <v>15</v>
      </c>
      <c r="C15" s="14" t="s">
        <v>8</v>
      </c>
      <c r="D15" s="15" t="s">
        <v>10</v>
      </c>
      <c r="E15" s="15" t="s">
        <v>11</v>
      </c>
      <c r="F15" s="14" t="s">
        <v>16</v>
      </c>
      <c r="G15" s="14" t="s">
        <v>17</v>
      </c>
      <c r="H15" s="56" t="s">
        <v>0</v>
      </c>
    </row>
    <row r="16" spans="1:8" ht="12.75">
      <c r="A16" s="22" t="str">
        <f>Программа!B16</f>
        <v>1. Астана - Ренн </v>
      </c>
      <c r="B16" s="16">
        <v>2</v>
      </c>
      <c r="C16" s="16">
        <v>1</v>
      </c>
      <c r="D16" s="17">
        <v>1</v>
      </c>
      <c r="E16" s="17">
        <v>1</v>
      </c>
      <c r="F16" s="16">
        <v>1</v>
      </c>
      <c r="G16" s="16">
        <v>2</v>
      </c>
      <c r="H16" s="57">
        <f>A!H16</f>
        <v>1</v>
      </c>
    </row>
    <row r="17" spans="1:8" ht="12.75">
      <c r="A17" s="22" t="str">
        <f>Программа!B17</f>
        <v>2. Русенборг - РБ Лейпциг </v>
      </c>
      <c r="B17" s="16">
        <v>2</v>
      </c>
      <c r="C17" s="16">
        <v>1</v>
      </c>
      <c r="D17" s="17">
        <v>2</v>
      </c>
      <c r="E17" s="17">
        <v>2</v>
      </c>
      <c r="F17" s="16">
        <v>1</v>
      </c>
      <c r="G17" s="16">
        <v>1</v>
      </c>
      <c r="H17" s="57">
        <f>A!H17</f>
        <v>2</v>
      </c>
    </row>
    <row r="18" spans="1:8" ht="12.75">
      <c r="A18" s="22" t="str">
        <f>Программа!B18</f>
        <v>3. Цюрих - Лудогорец </v>
      </c>
      <c r="B18" s="16">
        <v>1</v>
      </c>
      <c r="C18" s="16">
        <v>1</v>
      </c>
      <c r="D18" s="17">
        <v>2</v>
      </c>
      <c r="E18" s="17">
        <v>1</v>
      </c>
      <c r="F18" s="16">
        <v>1</v>
      </c>
      <c r="G18" s="16">
        <v>1</v>
      </c>
      <c r="H18" s="57">
        <f>A!H18</f>
        <v>1</v>
      </c>
    </row>
    <row r="19" spans="1:8" ht="12.75">
      <c r="A19" s="22" t="str">
        <f>Программа!B19</f>
        <v>4. Айнтрахт - Лацио </v>
      </c>
      <c r="B19" s="16">
        <v>1</v>
      </c>
      <c r="C19" s="16">
        <v>1</v>
      </c>
      <c r="D19" s="17">
        <v>1</v>
      </c>
      <c r="E19" s="17">
        <v>2</v>
      </c>
      <c r="F19" s="16">
        <v>1</v>
      </c>
      <c r="G19" s="16">
        <v>2</v>
      </c>
      <c r="H19" s="57">
        <f>A!H19</f>
        <v>1</v>
      </c>
    </row>
    <row r="20" spans="1:8" ht="12.75">
      <c r="A20" s="22" t="str">
        <f>Программа!B20</f>
        <v>5. БАТЭ - ПАОК </v>
      </c>
      <c r="B20" s="16" t="s">
        <v>56</v>
      </c>
      <c r="C20" s="16">
        <v>1</v>
      </c>
      <c r="D20" s="17" t="s">
        <v>54</v>
      </c>
      <c r="E20" s="17">
        <v>2</v>
      </c>
      <c r="F20" s="16">
        <v>1</v>
      </c>
      <c r="G20" s="16">
        <v>1</v>
      </c>
      <c r="H20" s="57">
        <f>A!H20</f>
        <v>2</v>
      </c>
    </row>
    <row r="21" spans="1:8" ht="12.75">
      <c r="A21" s="22" t="str">
        <f>Программа!B21</f>
        <v>6. Краснодар - Севилья </v>
      </c>
      <c r="B21" s="16">
        <v>2</v>
      </c>
      <c r="C21" s="16">
        <v>1</v>
      </c>
      <c r="D21" s="17" t="s">
        <v>53</v>
      </c>
      <c r="E21" s="17">
        <v>2</v>
      </c>
      <c r="F21" s="16">
        <v>12</v>
      </c>
      <c r="G21" s="16">
        <v>2</v>
      </c>
      <c r="H21" s="57">
        <f>A!H21</f>
        <v>1</v>
      </c>
    </row>
    <row r="22" spans="1:8" ht="12.75">
      <c r="A22" s="22" t="str">
        <f>Программа!B22</f>
        <v>7. Мальмё - Бешикташ </v>
      </c>
      <c r="B22" s="16">
        <v>2</v>
      </c>
      <c r="C22" s="16">
        <v>2</v>
      </c>
      <c r="D22" s="17">
        <v>2</v>
      </c>
      <c r="E22" s="17">
        <v>1</v>
      </c>
      <c r="F22" s="16">
        <v>2</v>
      </c>
      <c r="G22" s="16">
        <v>2</v>
      </c>
      <c r="H22" s="57">
        <f>A!H22</f>
        <v>1</v>
      </c>
    </row>
    <row r="23" spans="1:8" ht="12.75">
      <c r="A23" s="22" t="str">
        <f>Программа!B23</f>
        <v>8. Рейнджерс - Радид Вена </v>
      </c>
      <c r="B23" s="16">
        <v>1</v>
      </c>
      <c r="C23" s="16">
        <v>1</v>
      </c>
      <c r="D23" s="17">
        <v>2</v>
      </c>
      <c r="E23" s="17">
        <v>1</v>
      </c>
      <c r="F23" s="16">
        <v>1</v>
      </c>
      <c r="G23" s="16">
        <v>1</v>
      </c>
      <c r="H23" s="57">
        <f>A!H23</f>
        <v>1</v>
      </c>
    </row>
    <row r="24" spans="1:8" ht="12.75">
      <c r="A24" s="22" t="str">
        <f>Программа!B24</f>
        <v>9. Спартак М - Вильяреал </v>
      </c>
      <c r="B24" s="16" t="s">
        <v>54</v>
      </c>
      <c r="C24" s="16">
        <v>1</v>
      </c>
      <c r="D24" s="17" t="s">
        <v>54</v>
      </c>
      <c r="E24" s="17">
        <v>1</v>
      </c>
      <c r="F24" s="16">
        <v>2</v>
      </c>
      <c r="G24" s="16">
        <v>1</v>
      </c>
      <c r="H24" s="57" t="str">
        <f>A!H24</f>
        <v>Х</v>
      </c>
    </row>
    <row r="25" spans="1:8" ht="12.75">
      <c r="A25" s="22" t="str">
        <f>Программа!B25</f>
        <v>10. Яблонец - Динамо К </v>
      </c>
      <c r="B25" s="16">
        <v>2</v>
      </c>
      <c r="C25" s="16">
        <v>2</v>
      </c>
      <c r="D25" s="17">
        <v>2</v>
      </c>
      <c r="E25" s="17">
        <v>1</v>
      </c>
      <c r="F25" s="16">
        <v>2</v>
      </c>
      <c r="G25" s="16">
        <v>2</v>
      </c>
      <c r="H25" s="57" t="str">
        <f>A!H25</f>
        <v>Х</v>
      </c>
    </row>
    <row r="26" spans="1:8" ht="12.75">
      <c r="A26" s="3" t="s">
        <v>2</v>
      </c>
      <c r="B26" s="19">
        <f aca="true" t="shared" si="1" ref="B26:G26">SUM(B44:B53)</f>
        <v>6</v>
      </c>
      <c r="C26" s="19">
        <f t="shared" si="1"/>
        <v>5</v>
      </c>
      <c r="D26" s="20">
        <f t="shared" si="1"/>
        <v>5</v>
      </c>
      <c r="E26" s="20">
        <f t="shared" si="1"/>
        <v>6</v>
      </c>
      <c r="F26" s="19">
        <f t="shared" si="1"/>
        <v>5</v>
      </c>
      <c r="G26" s="19">
        <f t="shared" si="1"/>
        <v>2</v>
      </c>
      <c r="H26" s="4"/>
    </row>
    <row r="27" spans="1:8" ht="12.75">
      <c r="A27" s="3" t="s">
        <v>1</v>
      </c>
      <c r="B27" s="61" t="str">
        <f>SUM(B68:B77)&amp;"-"&amp;SUM(C68:C77)</f>
        <v>3-2</v>
      </c>
      <c r="C27" s="62"/>
      <c r="D27" s="63" t="str">
        <f>SUM(D68:D77)&amp;"-"&amp;SUM(E68:E77)</f>
        <v>3-4</v>
      </c>
      <c r="E27" s="64"/>
      <c r="F27" s="61" t="str">
        <f>SUM(F68:F77)&amp;"-"&amp;SUM(G68:G77)</f>
        <v>3-0</v>
      </c>
      <c r="G27" s="62"/>
      <c r="H27" s="2"/>
    </row>
    <row r="30" ht="12.75" hidden="1"/>
    <row r="31" spans="1:15" ht="12.75" hidden="1">
      <c r="A31" s="25" t="s">
        <v>2</v>
      </c>
      <c r="B31" s="26" t="str">
        <f aca="true" t="shared" si="2" ref="B31:G31">B1</f>
        <v>Бар</v>
      </c>
      <c r="C31" s="26" t="str">
        <f t="shared" si="2"/>
        <v>Зен</v>
      </c>
      <c r="D31" s="26" t="str">
        <f t="shared" si="2"/>
        <v>Чер</v>
      </c>
      <c r="E31" s="26" t="str">
        <f t="shared" si="2"/>
        <v>Бал</v>
      </c>
      <c r="F31" s="26" t="str">
        <f t="shared" si="2"/>
        <v>Арс</v>
      </c>
      <c r="G31" s="26" t="str">
        <f t="shared" si="2"/>
        <v>Фио</v>
      </c>
      <c r="H31" s="27"/>
      <c r="I31" s="25"/>
      <c r="J31" s="25"/>
      <c r="K31" s="25"/>
      <c r="L31" s="25"/>
      <c r="M31" s="25"/>
      <c r="N31" s="25"/>
      <c r="O31" s="28"/>
    </row>
    <row r="32" spans="1:15" ht="12.75" hidden="1">
      <c r="A32" s="6" t="str">
        <f>A2</f>
        <v>1. Хоффенхайм - М. Сити </v>
      </c>
      <c r="B32" s="23">
        <f aca="true" t="shared" si="3" ref="B32:G41">IF(OR(LEFT(B2)=LEFT($H2),RIGHT(B2)=RIGHT($H2)),1,0)</f>
        <v>1</v>
      </c>
      <c r="C32" s="23">
        <f t="shared" si="3"/>
        <v>0</v>
      </c>
      <c r="D32" s="23">
        <f t="shared" si="3"/>
        <v>1</v>
      </c>
      <c r="E32" s="23">
        <f t="shared" si="3"/>
        <v>1</v>
      </c>
      <c r="F32" s="23">
        <f t="shared" si="3"/>
        <v>1</v>
      </c>
      <c r="G32" s="23">
        <f t="shared" si="3"/>
        <v>1</v>
      </c>
      <c r="H32" s="7"/>
      <c r="I32" s="6"/>
      <c r="J32" s="6"/>
      <c r="K32" s="6"/>
      <c r="L32" s="6"/>
      <c r="M32" s="6"/>
      <c r="N32" s="6"/>
      <c r="O32" s="29"/>
    </row>
    <row r="33" spans="1:15" ht="12.75" hidden="1">
      <c r="A33" s="6" t="str">
        <f aca="true" t="shared" si="4" ref="A33:A41">A3</f>
        <v>2. АЕК Афины - Бенфика </v>
      </c>
      <c r="B33" s="23">
        <f t="shared" si="3"/>
        <v>1</v>
      </c>
      <c r="C33" s="23">
        <f t="shared" si="3"/>
        <v>1</v>
      </c>
      <c r="D33" s="23">
        <f t="shared" si="3"/>
        <v>1</v>
      </c>
      <c r="E33" s="23">
        <f t="shared" si="3"/>
        <v>0</v>
      </c>
      <c r="F33" s="23">
        <f t="shared" si="3"/>
        <v>1</v>
      </c>
      <c r="G33" s="23">
        <f t="shared" si="3"/>
        <v>1</v>
      </c>
      <c r="H33" s="7"/>
      <c r="I33" s="6"/>
      <c r="J33" s="6"/>
      <c r="K33" s="6"/>
      <c r="L33" s="6"/>
      <c r="M33" s="6"/>
      <c r="N33" s="6"/>
      <c r="O33" s="29"/>
    </row>
    <row r="34" spans="1:15" ht="12.75" hidden="1">
      <c r="A34" s="6" t="str">
        <f t="shared" si="4"/>
        <v>3. Лион - Шахтёр Д </v>
      </c>
      <c r="B34" s="23">
        <f t="shared" si="3"/>
        <v>0</v>
      </c>
      <c r="C34" s="23">
        <f t="shared" si="3"/>
        <v>0</v>
      </c>
      <c r="D34" s="23">
        <f t="shared" si="3"/>
        <v>0</v>
      </c>
      <c r="E34" s="23">
        <f t="shared" si="3"/>
        <v>0</v>
      </c>
      <c r="F34" s="23">
        <f t="shared" si="3"/>
        <v>1</v>
      </c>
      <c r="G34" s="23">
        <f t="shared" si="3"/>
        <v>0</v>
      </c>
      <c r="H34" s="7"/>
      <c r="I34" s="6"/>
      <c r="J34" s="6"/>
      <c r="K34" s="6"/>
      <c r="L34" s="6"/>
      <c r="M34" s="6"/>
      <c r="N34" s="6"/>
      <c r="O34" s="29"/>
    </row>
    <row r="35" spans="1:15" ht="12.75" hidden="1">
      <c r="A35" s="6" t="str">
        <f t="shared" si="4"/>
        <v>4. М. Юнайтед - Валенсия </v>
      </c>
      <c r="B35" s="23">
        <f t="shared" si="3"/>
        <v>0</v>
      </c>
      <c r="C35" s="23">
        <f t="shared" si="3"/>
        <v>0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 t="shared" si="3"/>
        <v>0</v>
      </c>
      <c r="H35" s="7"/>
      <c r="I35" s="6"/>
      <c r="J35" s="6"/>
      <c r="K35" s="6"/>
      <c r="L35" s="6"/>
      <c r="M35" s="6"/>
      <c r="N35" s="6"/>
      <c r="O35" s="29"/>
    </row>
    <row r="36" spans="1:15" ht="12.75" hidden="1">
      <c r="A36" s="6" t="str">
        <f t="shared" si="4"/>
        <v>5. ЦСКА М - Реал М </v>
      </c>
      <c r="B36" s="23">
        <f t="shared" si="3"/>
        <v>0</v>
      </c>
      <c r="C36" s="23">
        <f t="shared" si="3"/>
        <v>0</v>
      </c>
      <c r="D36" s="23">
        <f t="shared" si="3"/>
        <v>0</v>
      </c>
      <c r="E36" s="23">
        <f t="shared" si="3"/>
        <v>0</v>
      </c>
      <c r="F36" s="23">
        <f t="shared" si="3"/>
        <v>0</v>
      </c>
      <c r="G36" s="23">
        <f t="shared" si="3"/>
        <v>0</v>
      </c>
      <c r="H36" s="7"/>
      <c r="I36" s="6"/>
      <c r="J36" s="6"/>
      <c r="K36" s="6"/>
      <c r="L36" s="6"/>
      <c r="M36" s="6"/>
      <c r="N36" s="6"/>
      <c r="O36" s="29"/>
    </row>
    <row r="37" spans="1:15" ht="12.75" hidden="1">
      <c r="A37" s="6" t="str">
        <f t="shared" si="4"/>
        <v>6. Локомотив М - Шальке </v>
      </c>
      <c r="B37" s="23">
        <f t="shared" si="3"/>
        <v>0</v>
      </c>
      <c r="C37" s="23">
        <f t="shared" si="3"/>
        <v>0</v>
      </c>
      <c r="D37" s="23">
        <f t="shared" si="3"/>
        <v>1</v>
      </c>
      <c r="E37" s="23">
        <f t="shared" si="3"/>
        <v>0</v>
      </c>
      <c r="F37" s="23">
        <f t="shared" si="3"/>
        <v>0</v>
      </c>
      <c r="G37" s="23">
        <f t="shared" si="3"/>
        <v>1</v>
      </c>
      <c r="H37" s="7"/>
      <c r="I37" s="6"/>
      <c r="J37" s="6"/>
      <c r="K37" s="6"/>
      <c r="L37" s="6"/>
      <c r="M37" s="6"/>
      <c r="N37" s="6"/>
      <c r="O37" s="29"/>
    </row>
    <row r="38" spans="1:15" ht="12.75" hidden="1">
      <c r="A38" s="6" t="str">
        <f t="shared" si="4"/>
        <v>7. Наполи - Ливерпуль </v>
      </c>
      <c r="B38" s="23">
        <f t="shared" si="3"/>
        <v>0</v>
      </c>
      <c r="C38" s="23">
        <f t="shared" si="3"/>
        <v>1</v>
      </c>
      <c r="D38" s="23">
        <f t="shared" si="3"/>
        <v>0</v>
      </c>
      <c r="E38" s="23">
        <f t="shared" si="3"/>
        <v>0</v>
      </c>
      <c r="F38" s="23">
        <f t="shared" si="3"/>
        <v>0</v>
      </c>
      <c r="G38" s="23">
        <f t="shared" si="3"/>
        <v>0</v>
      </c>
      <c r="H38" s="7"/>
      <c r="I38" s="6"/>
      <c r="J38" s="6"/>
      <c r="K38" s="6"/>
      <c r="L38" s="6"/>
      <c r="M38" s="6"/>
      <c r="N38" s="6"/>
      <c r="O38" s="29"/>
    </row>
    <row r="39" spans="1:15" ht="12.75" hidden="1">
      <c r="A39" s="6" t="str">
        <f t="shared" si="4"/>
        <v>8. Порту - Галатасарай </v>
      </c>
      <c r="B39" s="23">
        <f t="shared" si="3"/>
        <v>1</v>
      </c>
      <c r="C39" s="23">
        <f t="shared" si="3"/>
        <v>1</v>
      </c>
      <c r="D39" s="23">
        <f t="shared" si="3"/>
        <v>1</v>
      </c>
      <c r="E39" s="23">
        <f t="shared" si="3"/>
        <v>1</v>
      </c>
      <c r="F39" s="23">
        <f t="shared" si="3"/>
        <v>1</v>
      </c>
      <c r="G39" s="23">
        <f t="shared" si="3"/>
        <v>1</v>
      </c>
      <c r="H39" s="7"/>
      <c r="I39" s="6"/>
      <c r="J39" s="6"/>
      <c r="K39" s="6"/>
      <c r="L39" s="6"/>
      <c r="M39" s="6"/>
      <c r="N39" s="6"/>
      <c r="O39" s="29"/>
    </row>
    <row r="40" spans="1:15" ht="12.75" hidden="1">
      <c r="A40" s="6" t="str">
        <f t="shared" si="4"/>
        <v>9. ПСВ - Интер </v>
      </c>
      <c r="B40" s="23">
        <f t="shared" si="3"/>
        <v>1</v>
      </c>
      <c r="C40" s="23">
        <f t="shared" si="3"/>
        <v>0</v>
      </c>
      <c r="D40" s="23">
        <f t="shared" si="3"/>
        <v>1</v>
      </c>
      <c r="E40" s="23">
        <f t="shared" si="3"/>
        <v>0</v>
      </c>
      <c r="F40" s="23">
        <f t="shared" si="3"/>
        <v>1</v>
      </c>
      <c r="G40" s="23">
        <f t="shared" si="3"/>
        <v>0</v>
      </c>
      <c r="H40" s="7"/>
      <c r="I40" s="6"/>
      <c r="J40" s="6"/>
      <c r="K40" s="6"/>
      <c r="L40" s="6"/>
      <c r="M40" s="6"/>
      <c r="N40" s="6"/>
      <c r="O40" s="29"/>
    </row>
    <row r="41" spans="1:15" ht="12.75" hidden="1">
      <c r="A41" s="6" t="str">
        <f t="shared" si="4"/>
        <v>10. Тоттенхэм - Барселона </v>
      </c>
      <c r="B41" s="23">
        <f t="shared" si="3"/>
        <v>1</v>
      </c>
      <c r="C41" s="23">
        <f t="shared" si="3"/>
        <v>1</v>
      </c>
      <c r="D41" s="23">
        <f t="shared" si="3"/>
        <v>1</v>
      </c>
      <c r="E41" s="23">
        <f t="shared" si="3"/>
        <v>0</v>
      </c>
      <c r="F41" s="23">
        <f t="shared" si="3"/>
        <v>1</v>
      </c>
      <c r="G41" s="23">
        <f t="shared" si="3"/>
        <v>1</v>
      </c>
      <c r="H41" s="7"/>
      <c r="I41" s="6"/>
      <c r="J41" s="6"/>
      <c r="K41" s="6"/>
      <c r="L41" s="6"/>
      <c r="M41" s="6"/>
      <c r="N41" s="6"/>
      <c r="O41" s="29"/>
    </row>
    <row r="42" spans="1:15" ht="12.75" hidden="1">
      <c r="A42" s="6"/>
      <c r="B42" s="23"/>
      <c r="C42" s="23"/>
      <c r="D42" s="23"/>
      <c r="E42" s="23"/>
      <c r="F42" s="23"/>
      <c r="G42" s="23"/>
      <c r="H42" s="7"/>
      <c r="I42" s="6"/>
      <c r="J42" s="6"/>
      <c r="K42" s="6"/>
      <c r="L42" s="6"/>
      <c r="M42" s="6"/>
      <c r="N42" s="6"/>
      <c r="O42" s="29"/>
    </row>
    <row r="43" spans="1:15" ht="12.75" hidden="1">
      <c r="A43" s="6" t="s">
        <v>3</v>
      </c>
      <c r="B43" s="4" t="str">
        <f aca="true" t="shared" si="5" ref="B43:G43">B15</f>
        <v>Фио</v>
      </c>
      <c r="C43" s="4" t="str">
        <f t="shared" si="5"/>
        <v>Бар</v>
      </c>
      <c r="D43" s="4" t="str">
        <f t="shared" si="5"/>
        <v>Зен</v>
      </c>
      <c r="E43" s="4" t="str">
        <f t="shared" si="5"/>
        <v>Чер</v>
      </c>
      <c r="F43" s="4" t="str">
        <f t="shared" si="5"/>
        <v>Бал</v>
      </c>
      <c r="G43" s="4" t="str">
        <f t="shared" si="5"/>
        <v>Арс</v>
      </c>
      <c r="H43" s="7"/>
      <c r="I43" s="6"/>
      <c r="J43" s="6"/>
      <c r="K43" s="6"/>
      <c r="L43" s="6"/>
      <c r="M43" s="6"/>
      <c r="N43" s="6"/>
      <c r="O43" s="29"/>
    </row>
    <row r="44" spans="1:15" ht="12.75" hidden="1">
      <c r="A44" s="6" t="str">
        <f>A2</f>
        <v>1. Хоффенхайм - М. Сити </v>
      </c>
      <c r="B44" s="2">
        <f aca="true" t="shared" si="6" ref="B44:G53">IF(OR(LEFT(B16)=LEFT($H16),RIGHT(B16)=RIGHT($H16)),1,0)</f>
        <v>0</v>
      </c>
      <c r="C44" s="2">
        <f t="shared" si="6"/>
        <v>1</v>
      </c>
      <c r="D44" s="2">
        <f t="shared" si="6"/>
        <v>1</v>
      </c>
      <c r="E44" s="2">
        <f t="shared" si="6"/>
        <v>1</v>
      </c>
      <c r="F44" s="2">
        <f t="shared" si="6"/>
        <v>1</v>
      </c>
      <c r="G44" s="2">
        <f t="shared" si="6"/>
        <v>0</v>
      </c>
      <c r="H44" s="7"/>
      <c r="I44" s="6"/>
      <c r="J44" s="6"/>
      <c r="K44" s="6"/>
      <c r="L44" s="6"/>
      <c r="M44" s="6"/>
      <c r="N44" s="6"/>
      <c r="O44" s="29"/>
    </row>
    <row r="45" spans="1:15" ht="12.75" hidden="1">
      <c r="A45" s="6" t="str">
        <f aca="true" t="shared" si="7" ref="A45:A53">A3</f>
        <v>2. АЕК Афины - Бенфика </v>
      </c>
      <c r="B45" s="2">
        <f t="shared" si="6"/>
        <v>1</v>
      </c>
      <c r="C45" s="2">
        <f t="shared" si="6"/>
        <v>0</v>
      </c>
      <c r="D45" s="2">
        <f t="shared" si="6"/>
        <v>1</v>
      </c>
      <c r="E45" s="2">
        <f t="shared" si="6"/>
        <v>1</v>
      </c>
      <c r="F45" s="2">
        <f t="shared" si="6"/>
        <v>0</v>
      </c>
      <c r="G45" s="2">
        <f t="shared" si="6"/>
        <v>0</v>
      </c>
      <c r="H45" s="7"/>
      <c r="I45" s="6"/>
      <c r="J45" s="6"/>
      <c r="K45" s="6"/>
      <c r="L45" s="6"/>
      <c r="M45" s="6"/>
      <c r="N45" s="6"/>
      <c r="O45" s="29"/>
    </row>
    <row r="46" spans="1:15" ht="12.75" hidden="1">
      <c r="A46" s="6" t="str">
        <f t="shared" si="7"/>
        <v>3. Лион - Шахтёр Д </v>
      </c>
      <c r="B46" s="2">
        <f t="shared" si="6"/>
        <v>1</v>
      </c>
      <c r="C46" s="2">
        <f t="shared" si="6"/>
        <v>1</v>
      </c>
      <c r="D46" s="2">
        <f t="shared" si="6"/>
        <v>0</v>
      </c>
      <c r="E46" s="2">
        <f t="shared" si="6"/>
        <v>1</v>
      </c>
      <c r="F46" s="2">
        <f t="shared" si="6"/>
        <v>1</v>
      </c>
      <c r="G46" s="2">
        <f t="shared" si="6"/>
        <v>1</v>
      </c>
      <c r="H46" s="7"/>
      <c r="I46" s="6"/>
      <c r="J46" s="6"/>
      <c r="K46" s="6"/>
      <c r="L46" s="6"/>
      <c r="M46" s="6"/>
      <c r="N46" s="6"/>
      <c r="O46" s="29"/>
    </row>
    <row r="47" spans="1:15" ht="12.75" hidden="1">
      <c r="A47" s="6" t="str">
        <f t="shared" si="7"/>
        <v>4. М. Юнайтед - Валенсия </v>
      </c>
      <c r="B47" s="2">
        <f t="shared" si="6"/>
        <v>1</v>
      </c>
      <c r="C47" s="2">
        <f t="shared" si="6"/>
        <v>1</v>
      </c>
      <c r="D47" s="2">
        <f t="shared" si="6"/>
        <v>1</v>
      </c>
      <c r="E47" s="2">
        <f t="shared" si="6"/>
        <v>0</v>
      </c>
      <c r="F47" s="2">
        <f t="shared" si="6"/>
        <v>1</v>
      </c>
      <c r="G47" s="2">
        <f t="shared" si="6"/>
        <v>0</v>
      </c>
      <c r="H47" s="7"/>
      <c r="I47" s="6"/>
      <c r="J47" s="6"/>
      <c r="K47" s="6"/>
      <c r="L47" s="6"/>
      <c r="M47" s="6"/>
      <c r="N47" s="6"/>
      <c r="O47" s="29"/>
    </row>
    <row r="48" spans="1:15" ht="12.75" hidden="1">
      <c r="A48" s="6" t="str">
        <f t="shared" si="7"/>
        <v>5. ЦСКА М - Реал М </v>
      </c>
      <c r="B48" s="2">
        <f t="shared" si="6"/>
        <v>1</v>
      </c>
      <c r="C48" s="2">
        <f t="shared" si="6"/>
        <v>0</v>
      </c>
      <c r="D48" s="2">
        <f t="shared" si="6"/>
        <v>0</v>
      </c>
      <c r="E48" s="2">
        <f t="shared" si="6"/>
        <v>1</v>
      </c>
      <c r="F48" s="2">
        <f t="shared" si="6"/>
        <v>0</v>
      </c>
      <c r="G48" s="2">
        <f t="shared" si="6"/>
        <v>0</v>
      </c>
      <c r="H48" s="7"/>
      <c r="I48" s="6"/>
      <c r="J48" s="6"/>
      <c r="K48" s="6"/>
      <c r="L48" s="6"/>
      <c r="M48" s="6"/>
      <c r="N48" s="6"/>
      <c r="O48" s="29"/>
    </row>
    <row r="49" spans="1:15" ht="12.75" hidden="1">
      <c r="A49" s="6" t="str">
        <f t="shared" si="7"/>
        <v>6. Локомотив М - Шальке </v>
      </c>
      <c r="B49" s="2">
        <f t="shared" si="6"/>
        <v>0</v>
      </c>
      <c r="C49" s="2">
        <f t="shared" si="6"/>
        <v>1</v>
      </c>
      <c r="D49" s="2">
        <f t="shared" si="6"/>
        <v>1</v>
      </c>
      <c r="E49" s="2">
        <f t="shared" si="6"/>
        <v>0</v>
      </c>
      <c r="F49" s="2">
        <f t="shared" si="6"/>
        <v>1</v>
      </c>
      <c r="G49" s="2">
        <f t="shared" si="6"/>
        <v>0</v>
      </c>
      <c r="H49" s="7"/>
      <c r="I49" s="6"/>
      <c r="J49" s="6"/>
      <c r="K49" s="6"/>
      <c r="L49" s="6"/>
      <c r="M49" s="6"/>
      <c r="N49" s="6"/>
      <c r="O49" s="29"/>
    </row>
    <row r="50" spans="1:15" ht="12.75" hidden="1">
      <c r="A50" s="6" t="str">
        <f t="shared" si="7"/>
        <v>7. Наполи - Ливерпуль </v>
      </c>
      <c r="B50" s="2">
        <f t="shared" si="6"/>
        <v>0</v>
      </c>
      <c r="C50" s="2">
        <f t="shared" si="6"/>
        <v>0</v>
      </c>
      <c r="D50" s="2">
        <f t="shared" si="6"/>
        <v>0</v>
      </c>
      <c r="E50" s="2">
        <f t="shared" si="6"/>
        <v>1</v>
      </c>
      <c r="F50" s="2">
        <f t="shared" si="6"/>
        <v>0</v>
      </c>
      <c r="G50" s="2">
        <f t="shared" si="6"/>
        <v>0</v>
      </c>
      <c r="H50" s="7"/>
      <c r="I50" s="6"/>
      <c r="J50" s="6"/>
      <c r="K50" s="6"/>
      <c r="L50" s="6"/>
      <c r="M50" s="6"/>
      <c r="N50" s="6"/>
      <c r="O50" s="29"/>
    </row>
    <row r="51" spans="1:15" ht="12.75" hidden="1">
      <c r="A51" s="6" t="str">
        <f t="shared" si="7"/>
        <v>8. Порту - Галатасарай </v>
      </c>
      <c r="B51" s="2">
        <f t="shared" si="6"/>
        <v>1</v>
      </c>
      <c r="C51" s="2">
        <f t="shared" si="6"/>
        <v>1</v>
      </c>
      <c r="D51" s="2">
        <f t="shared" si="6"/>
        <v>0</v>
      </c>
      <c r="E51" s="2">
        <f t="shared" si="6"/>
        <v>1</v>
      </c>
      <c r="F51" s="2">
        <f t="shared" si="6"/>
        <v>1</v>
      </c>
      <c r="G51" s="2">
        <f t="shared" si="6"/>
        <v>1</v>
      </c>
      <c r="H51" s="7"/>
      <c r="I51" s="6"/>
      <c r="J51" s="6"/>
      <c r="K51" s="6"/>
      <c r="L51" s="6"/>
      <c r="M51" s="6"/>
      <c r="N51" s="6"/>
      <c r="O51" s="29"/>
    </row>
    <row r="52" spans="1:15" ht="12.75" hidden="1">
      <c r="A52" s="6" t="str">
        <f t="shared" si="7"/>
        <v>9. ПСВ - Интер </v>
      </c>
      <c r="B52" s="2">
        <f t="shared" si="6"/>
        <v>1</v>
      </c>
      <c r="C52" s="2">
        <f t="shared" si="6"/>
        <v>0</v>
      </c>
      <c r="D52" s="2">
        <f t="shared" si="6"/>
        <v>1</v>
      </c>
      <c r="E52" s="2">
        <f t="shared" si="6"/>
        <v>0</v>
      </c>
      <c r="F52" s="2">
        <f t="shared" si="6"/>
        <v>0</v>
      </c>
      <c r="G52" s="2">
        <f t="shared" si="6"/>
        <v>0</v>
      </c>
      <c r="H52" s="7"/>
      <c r="I52" s="6"/>
      <c r="J52" s="6"/>
      <c r="K52" s="6"/>
      <c r="L52" s="6"/>
      <c r="M52" s="6"/>
      <c r="N52" s="6"/>
      <c r="O52" s="29"/>
    </row>
    <row r="53" spans="1:15" ht="12.75" hidden="1">
      <c r="A53" s="30" t="str">
        <f t="shared" si="7"/>
        <v>10. Тоттенхэм - Барселона </v>
      </c>
      <c r="B53" s="31">
        <f t="shared" si="6"/>
        <v>0</v>
      </c>
      <c r="C53" s="31">
        <f t="shared" si="6"/>
        <v>0</v>
      </c>
      <c r="D53" s="31">
        <f t="shared" si="6"/>
        <v>0</v>
      </c>
      <c r="E53" s="31">
        <f t="shared" si="6"/>
        <v>0</v>
      </c>
      <c r="F53" s="31">
        <f t="shared" si="6"/>
        <v>0</v>
      </c>
      <c r="G53" s="31">
        <f t="shared" si="6"/>
        <v>0</v>
      </c>
      <c r="H53" s="32"/>
      <c r="I53" s="30"/>
      <c r="J53" s="30"/>
      <c r="K53" s="30"/>
      <c r="L53" s="30"/>
      <c r="M53" s="30"/>
      <c r="N53" s="30"/>
      <c r="O53" s="33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5" t="s">
        <v>4</v>
      </c>
      <c r="B55" s="26" t="str">
        <f aca="true" t="shared" si="8" ref="B55:G55">B1</f>
        <v>Бар</v>
      </c>
      <c r="C55" s="26" t="str">
        <f t="shared" si="8"/>
        <v>Зен</v>
      </c>
      <c r="D55" s="26" t="str">
        <f t="shared" si="8"/>
        <v>Чер</v>
      </c>
      <c r="E55" s="26" t="str">
        <f t="shared" si="8"/>
        <v>Бал</v>
      </c>
      <c r="F55" s="26" t="str">
        <f t="shared" si="8"/>
        <v>Арс</v>
      </c>
      <c r="G55" s="26" t="str">
        <f t="shared" si="8"/>
        <v>Фио</v>
      </c>
      <c r="H55" s="27"/>
      <c r="I55" s="25"/>
      <c r="J55" s="25"/>
      <c r="K55" s="25"/>
      <c r="L55" s="25"/>
      <c r="M55" s="25"/>
      <c r="N55" s="25"/>
      <c r="O55" s="28"/>
    </row>
    <row r="56" spans="1:15" ht="12.75" hidden="1">
      <c r="A56" s="6" t="str">
        <f>A2</f>
        <v>1. Хоффенхайм - М. Сити </v>
      </c>
      <c r="B56" s="6">
        <f aca="true" t="shared" si="9" ref="B56:B65">IF(B32&gt;C32,1,0)</f>
        <v>1</v>
      </c>
      <c r="C56" s="34">
        <f aca="true" t="shared" si="10" ref="C56:C65">IF(C32&gt;B32,1,0)</f>
        <v>0</v>
      </c>
      <c r="D56" s="6">
        <f aca="true" t="shared" si="11" ref="D56:D65">IF(D32&gt;E32,1,0)</f>
        <v>0</v>
      </c>
      <c r="E56" s="6">
        <f aca="true" t="shared" si="12" ref="E56:E65">IF(E32&gt;D32,1,0)</f>
        <v>0</v>
      </c>
      <c r="F56" s="6">
        <f aca="true" t="shared" si="13" ref="F56:F65">IF(F32&gt;G32,1,0)</f>
        <v>0</v>
      </c>
      <c r="G56" s="6">
        <f aca="true" t="shared" si="14" ref="G56:G65">IF(G32&gt;F32,1,0)</f>
        <v>0</v>
      </c>
      <c r="H56" s="7"/>
      <c r="I56" s="6"/>
      <c r="J56" s="6"/>
      <c r="K56" s="6"/>
      <c r="L56" s="6"/>
      <c r="M56" s="6"/>
      <c r="N56" s="6"/>
      <c r="O56" s="29"/>
    </row>
    <row r="57" spans="1:15" ht="12.75" hidden="1">
      <c r="A57" s="6" t="str">
        <f aca="true" t="shared" si="15" ref="A57:A65">A3</f>
        <v>2. АЕК Афины - Бенфика </v>
      </c>
      <c r="B57" s="6">
        <f t="shared" si="9"/>
        <v>0</v>
      </c>
      <c r="C57" s="34">
        <f t="shared" si="10"/>
        <v>0</v>
      </c>
      <c r="D57" s="6">
        <f t="shared" si="11"/>
        <v>1</v>
      </c>
      <c r="E57" s="6">
        <f t="shared" si="12"/>
        <v>0</v>
      </c>
      <c r="F57" s="6">
        <f t="shared" si="13"/>
        <v>0</v>
      </c>
      <c r="G57" s="6">
        <f t="shared" si="14"/>
        <v>0</v>
      </c>
      <c r="H57" s="7"/>
      <c r="I57" s="6"/>
      <c r="J57" s="6"/>
      <c r="K57" s="6"/>
      <c r="L57" s="6"/>
      <c r="M57" s="6"/>
      <c r="N57" s="6"/>
      <c r="O57" s="29"/>
    </row>
    <row r="58" spans="1:15" ht="12.75" hidden="1">
      <c r="A58" s="6" t="str">
        <f t="shared" si="15"/>
        <v>3. Лион - Шахтёр Д </v>
      </c>
      <c r="B58" s="6">
        <f t="shared" si="9"/>
        <v>0</v>
      </c>
      <c r="C58" s="34">
        <f t="shared" si="10"/>
        <v>0</v>
      </c>
      <c r="D58" s="6">
        <f t="shared" si="11"/>
        <v>0</v>
      </c>
      <c r="E58" s="6">
        <f t="shared" si="12"/>
        <v>0</v>
      </c>
      <c r="F58" s="6">
        <f t="shared" si="13"/>
        <v>1</v>
      </c>
      <c r="G58" s="6">
        <f t="shared" si="14"/>
        <v>0</v>
      </c>
      <c r="H58" s="7"/>
      <c r="I58" s="6"/>
      <c r="J58" s="6"/>
      <c r="K58" s="6"/>
      <c r="L58" s="6"/>
      <c r="M58" s="6"/>
      <c r="N58" s="6"/>
      <c r="O58" s="29"/>
    </row>
    <row r="59" spans="1:15" ht="12.75" hidden="1">
      <c r="A59" s="6" t="str">
        <f t="shared" si="15"/>
        <v>4. М. Юнайтед - Валенсия </v>
      </c>
      <c r="B59" s="6">
        <f t="shared" si="9"/>
        <v>0</v>
      </c>
      <c r="C59" s="34">
        <f t="shared" si="10"/>
        <v>0</v>
      </c>
      <c r="D59" s="6">
        <f t="shared" si="11"/>
        <v>0</v>
      </c>
      <c r="E59" s="6">
        <f t="shared" si="12"/>
        <v>0</v>
      </c>
      <c r="F59" s="6">
        <f t="shared" si="13"/>
        <v>0</v>
      </c>
      <c r="G59" s="6">
        <f t="shared" si="14"/>
        <v>0</v>
      </c>
      <c r="H59" s="7"/>
      <c r="I59" s="6"/>
      <c r="J59" s="6"/>
      <c r="K59" s="6"/>
      <c r="L59" s="6"/>
      <c r="M59" s="6"/>
      <c r="N59" s="6"/>
      <c r="O59" s="29"/>
    </row>
    <row r="60" spans="1:15" ht="12.75" hidden="1">
      <c r="A60" s="6" t="str">
        <f t="shared" si="15"/>
        <v>5. ЦСКА М - Реал М </v>
      </c>
      <c r="B60" s="6">
        <f t="shared" si="9"/>
        <v>0</v>
      </c>
      <c r="C60" s="34">
        <f t="shared" si="10"/>
        <v>0</v>
      </c>
      <c r="D60" s="6">
        <f t="shared" si="11"/>
        <v>0</v>
      </c>
      <c r="E60" s="6">
        <f t="shared" si="12"/>
        <v>0</v>
      </c>
      <c r="F60" s="6">
        <f t="shared" si="13"/>
        <v>0</v>
      </c>
      <c r="G60" s="6">
        <f t="shared" si="14"/>
        <v>0</v>
      </c>
      <c r="H60" s="7"/>
      <c r="I60" s="6"/>
      <c r="J60" s="6"/>
      <c r="K60" s="6"/>
      <c r="L60" s="6"/>
      <c r="M60" s="6"/>
      <c r="N60" s="6"/>
      <c r="O60" s="29"/>
    </row>
    <row r="61" spans="1:15" ht="12.75" hidden="1">
      <c r="A61" s="6" t="str">
        <f t="shared" si="15"/>
        <v>6. Локомотив М - Шальке </v>
      </c>
      <c r="B61" s="6">
        <f t="shared" si="9"/>
        <v>0</v>
      </c>
      <c r="C61" s="34">
        <f t="shared" si="10"/>
        <v>0</v>
      </c>
      <c r="D61" s="6">
        <f t="shared" si="11"/>
        <v>1</v>
      </c>
      <c r="E61" s="6">
        <f t="shared" si="12"/>
        <v>0</v>
      </c>
      <c r="F61" s="6">
        <f t="shared" si="13"/>
        <v>0</v>
      </c>
      <c r="G61" s="6">
        <f t="shared" si="14"/>
        <v>1</v>
      </c>
      <c r="H61" s="7"/>
      <c r="I61" s="6"/>
      <c r="J61" s="6"/>
      <c r="K61" s="6"/>
      <c r="L61" s="6"/>
      <c r="M61" s="6"/>
      <c r="N61" s="6"/>
      <c r="O61" s="29"/>
    </row>
    <row r="62" spans="1:15" ht="12.75" hidden="1">
      <c r="A62" s="6" t="str">
        <f t="shared" si="15"/>
        <v>7. Наполи - Ливерпуль </v>
      </c>
      <c r="B62" s="6">
        <f t="shared" si="9"/>
        <v>0</v>
      </c>
      <c r="C62" s="34">
        <f t="shared" si="10"/>
        <v>1</v>
      </c>
      <c r="D62" s="6">
        <f t="shared" si="11"/>
        <v>0</v>
      </c>
      <c r="E62" s="6">
        <f t="shared" si="12"/>
        <v>0</v>
      </c>
      <c r="F62" s="6">
        <f t="shared" si="13"/>
        <v>0</v>
      </c>
      <c r="G62" s="6">
        <f t="shared" si="14"/>
        <v>0</v>
      </c>
      <c r="H62" s="7"/>
      <c r="I62" s="6"/>
      <c r="J62" s="6"/>
      <c r="K62" s="6"/>
      <c r="L62" s="6"/>
      <c r="M62" s="6"/>
      <c r="N62" s="6"/>
      <c r="O62" s="29"/>
    </row>
    <row r="63" spans="1:15" ht="12.75" hidden="1">
      <c r="A63" s="6" t="str">
        <f t="shared" si="15"/>
        <v>8. Порту - Галатасарай </v>
      </c>
      <c r="B63" s="6">
        <f t="shared" si="9"/>
        <v>0</v>
      </c>
      <c r="C63" s="34">
        <f t="shared" si="10"/>
        <v>0</v>
      </c>
      <c r="D63" s="6">
        <f t="shared" si="11"/>
        <v>0</v>
      </c>
      <c r="E63" s="6">
        <f t="shared" si="12"/>
        <v>0</v>
      </c>
      <c r="F63" s="6">
        <f t="shared" si="13"/>
        <v>0</v>
      </c>
      <c r="G63" s="6">
        <f t="shared" si="14"/>
        <v>0</v>
      </c>
      <c r="H63" s="7"/>
      <c r="I63" s="6"/>
      <c r="J63" s="6"/>
      <c r="K63" s="6"/>
      <c r="L63" s="6"/>
      <c r="M63" s="6"/>
      <c r="N63" s="6"/>
      <c r="O63" s="29"/>
    </row>
    <row r="64" spans="1:15" ht="12.75" hidden="1">
      <c r="A64" s="6" t="str">
        <f t="shared" si="15"/>
        <v>9. ПСВ - Интер </v>
      </c>
      <c r="B64" s="6">
        <f t="shared" si="9"/>
        <v>1</v>
      </c>
      <c r="C64" s="34">
        <f t="shared" si="10"/>
        <v>0</v>
      </c>
      <c r="D64" s="6">
        <f t="shared" si="11"/>
        <v>1</v>
      </c>
      <c r="E64" s="6">
        <f t="shared" si="12"/>
        <v>0</v>
      </c>
      <c r="F64" s="6">
        <f t="shared" si="13"/>
        <v>1</v>
      </c>
      <c r="G64" s="6">
        <f t="shared" si="14"/>
        <v>0</v>
      </c>
      <c r="H64" s="7"/>
      <c r="I64" s="6"/>
      <c r="J64" s="6"/>
      <c r="K64" s="6"/>
      <c r="L64" s="6"/>
      <c r="M64" s="6"/>
      <c r="N64" s="6"/>
      <c r="O64" s="29"/>
    </row>
    <row r="65" spans="1:15" ht="12.75" hidden="1">
      <c r="A65" s="6" t="str">
        <f t="shared" si="15"/>
        <v>10. Тоттенхэм - Барселона </v>
      </c>
      <c r="B65" s="6">
        <f t="shared" si="9"/>
        <v>0</v>
      </c>
      <c r="C65" s="34">
        <f t="shared" si="10"/>
        <v>0</v>
      </c>
      <c r="D65" s="6">
        <f t="shared" si="11"/>
        <v>1</v>
      </c>
      <c r="E65" s="6">
        <f t="shared" si="12"/>
        <v>0</v>
      </c>
      <c r="F65" s="6">
        <f t="shared" si="13"/>
        <v>0</v>
      </c>
      <c r="G65" s="6">
        <f t="shared" si="14"/>
        <v>0</v>
      </c>
      <c r="H65" s="7"/>
      <c r="I65" s="6"/>
      <c r="J65" s="6"/>
      <c r="K65" s="6"/>
      <c r="L65" s="6"/>
      <c r="M65" s="6"/>
      <c r="N65" s="6"/>
      <c r="O65" s="29"/>
    </row>
    <row r="66" spans="1:15" ht="12.75" hidden="1">
      <c r="A66" s="6"/>
      <c r="B66" s="6"/>
      <c r="C66" s="34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9"/>
    </row>
    <row r="67" spans="1:15" ht="12.75" hidden="1">
      <c r="A67" s="6" t="s">
        <v>4</v>
      </c>
      <c r="B67" s="35" t="str">
        <f aca="true" t="shared" si="16" ref="B67:G67">B15</f>
        <v>Фио</v>
      </c>
      <c r="C67" s="35" t="str">
        <f t="shared" si="16"/>
        <v>Бар</v>
      </c>
      <c r="D67" s="35" t="str">
        <f t="shared" si="16"/>
        <v>Зен</v>
      </c>
      <c r="E67" s="35" t="str">
        <f t="shared" si="16"/>
        <v>Чер</v>
      </c>
      <c r="F67" s="35" t="str">
        <f t="shared" si="16"/>
        <v>Бал</v>
      </c>
      <c r="G67" s="35" t="str">
        <f t="shared" si="16"/>
        <v>Арс</v>
      </c>
      <c r="H67" s="7"/>
      <c r="I67" s="6"/>
      <c r="J67" s="6"/>
      <c r="K67" s="6"/>
      <c r="L67" s="6"/>
      <c r="M67" s="6"/>
      <c r="N67" s="6"/>
      <c r="O67" s="29"/>
    </row>
    <row r="68" spans="1:15" ht="12.75" hidden="1">
      <c r="A68" s="6" t="str">
        <f>A2</f>
        <v>1. Хоффенхайм - М. Сити </v>
      </c>
      <c r="B68" s="6">
        <f aca="true" t="shared" si="17" ref="B68:B77">IF(B44&gt;C44,1,0)</f>
        <v>0</v>
      </c>
      <c r="C68" s="34">
        <f aca="true" t="shared" si="18" ref="C68:C77">IF(C44&gt;B44,1,0)</f>
        <v>1</v>
      </c>
      <c r="D68" s="6">
        <f aca="true" t="shared" si="19" ref="D68:D77">IF(D44&gt;E44,1,0)</f>
        <v>0</v>
      </c>
      <c r="E68" s="6">
        <f aca="true" t="shared" si="20" ref="E68:E77">IF(E44&gt;D44,1,0)</f>
        <v>0</v>
      </c>
      <c r="F68" s="6">
        <f aca="true" t="shared" si="21" ref="F68:F77">IF(F44&gt;G44,1,0)</f>
        <v>1</v>
      </c>
      <c r="G68" s="6">
        <f aca="true" t="shared" si="22" ref="G68:G77">IF(G44&gt;F44,1,0)</f>
        <v>0</v>
      </c>
      <c r="H68" s="7"/>
      <c r="I68" s="6"/>
      <c r="J68" s="6"/>
      <c r="K68" s="6"/>
      <c r="L68" s="6"/>
      <c r="M68" s="6"/>
      <c r="N68" s="6"/>
      <c r="O68" s="29"/>
    </row>
    <row r="69" spans="1:15" ht="12.75" hidden="1">
      <c r="A69" s="6" t="str">
        <f aca="true" t="shared" si="23" ref="A69:A77">A3</f>
        <v>2. АЕК Афины - Бенфика </v>
      </c>
      <c r="B69" s="6">
        <f t="shared" si="17"/>
        <v>1</v>
      </c>
      <c r="C69" s="34">
        <f t="shared" si="18"/>
        <v>0</v>
      </c>
      <c r="D69" s="6">
        <f t="shared" si="19"/>
        <v>0</v>
      </c>
      <c r="E69" s="6">
        <f t="shared" si="20"/>
        <v>0</v>
      </c>
      <c r="F69" s="6">
        <f t="shared" si="21"/>
        <v>0</v>
      </c>
      <c r="G69" s="6">
        <f t="shared" si="22"/>
        <v>0</v>
      </c>
      <c r="H69" s="7"/>
      <c r="I69" s="6"/>
      <c r="J69" s="6"/>
      <c r="K69" s="6"/>
      <c r="L69" s="6"/>
      <c r="M69" s="6"/>
      <c r="N69" s="6"/>
      <c r="O69" s="29"/>
    </row>
    <row r="70" spans="1:15" ht="12.75" hidden="1">
      <c r="A70" s="6" t="str">
        <f t="shared" si="23"/>
        <v>3. Лион - Шахтёр Д </v>
      </c>
      <c r="B70" s="6">
        <f t="shared" si="17"/>
        <v>0</v>
      </c>
      <c r="C70" s="34">
        <f t="shared" si="18"/>
        <v>0</v>
      </c>
      <c r="D70" s="6">
        <f t="shared" si="19"/>
        <v>0</v>
      </c>
      <c r="E70" s="6">
        <f t="shared" si="20"/>
        <v>1</v>
      </c>
      <c r="F70" s="6">
        <f t="shared" si="21"/>
        <v>0</v>
      </c>
      <c r="G70" s="6">
        <f t="shared" si="22"/>
        <v>0</v>
      </c>
      <c r="H70" s="7"/>
      <c r="I70" s="6"/>
      <c r="J70" s="6"/>
      <c r="K70" s="6"/>
      <c r="L70" s="6"/>
      <c r="M70" s="6"/>
      <c r="N70" s="6"/>
      <c r="O70" s="29"/>
    </row>
    <row r="71" spans="1:15" ht="12.75" hidden="1">
      <c r="A71" s="6" t="str">
        <f t="shared" si="23"/>
        <v>4. М. Юнайтед - Валенсия </v>
      </c>
      <c r="B71" s="6">
        <f t="shared" si="17"/>
        <v>0</v>
      </c>
      <c r="C71" s="34">
        <f t="shared" si="18"/>
        <v>0</v>
      </c>
      <c r="D71" s="6">
        <f t="shared" si="19"/>
        <v>1</v>
      </c>
      <c r="E71" s="6">
        <f t="shared" si="20"/>
        <v>0</v>
      </c>
      <c r="F71" s="6">
        <f t="shared" si="21"/>
        <v>1</v>
      </c>
      <c r="G71" s="6">
        <f t="shared" si="22"/>
        <v>0</v>
      </c>
      <c r="H71" s="7"/>
      <c r="I71" s="6"/>
      <c r="J71" s="6"/>
      <c r="K71" s="6"/>
      <c r="L71" s="6"/>
      <c r="M71" s="6"/>
      <c r="N71" s="6"/>
      <c r="O71" s="29"/>
    </row>
    <row r="72" spans="1:15" ht="12.75" hidden="1">
      <c r="A72" s="6" t="str">
        <f t="shared" si="23"/>
        <v>5. ЦСКА М - Реал М </v>
      </c>
      <c r="B72" s="6">
        <f t="shared" si="17"/>
        <v>1</v>
      </c>
      <c r="C72" s="34">
        <f t="shared" si="18"/>
        <v>0</v>
      </c>
      <c r="D72" s="6">
        <f t="shared" si="19"/>
        <v>0</v>
      </c>
      <c r="E72" s="6">
        <f t="shared" si="20"/>
        <v>1</v>
      </c>
      <c r="F72" s="6">
        <f t="shared" si="21"/>
        <v>0</v>
      </c>
      <c r="G72" s="6">
        <f t="shared" si="22"/>
        <v>0</v>
      </c>
      <c r="H72" s="7"/>
      <c r="I72" s="6"/>
      <c r="J72" s="6"/>
      <c r="K72" s="6"/>
      <c r="L72" s="6"/>
      <c r="M72" s="6"/>
      <c r="N72" s="6"/>
      <c r="O72" s="29"/>
    </row>
    <row r="73" spans="1:15" ht="12.75" hidden="1">
      <c r="A73" s="6" t="str">
        <f t="shared" si="23"/>
        <v>6. Локомотив М - Шальке </v>
      </c>
      <c r="B73" s="6">
        <f t="shared" si="17"/>
        <v>0</v>
      </c>
      <c r="C73" s="34">
        <f t="shared" si="18"/>
        <v>1</v>
      </c>
      <c r="D73" s="6">
        <f t="shared" si="19"/>
        <v>1</v>
      </c>
      <c r="E73" s="6">
        <f t="shared" si="20"/>
        <v>0</v>
      </c>
      <c r="F73" s="6">
        <f t="shared" si="21"/>
        <v>1</v>
      </c>
      <c r="G73" s="6">
        <f t="shared" si="22"/>
        <v>0</v>
      </c>
      <c r="H73" s="7"/>
      <c r="I73" s="6"/>
      <c r="J73" s="6"/>
      <c r="K73" s="6"/>
      <c r="L73" s="6"/>
      <c r="M73" s="6"/>
      <c r="N73" s="6"/>
      <c r="O73" s="29"/>
    </row>
    <row r="74" spans="1:15" ht="12.75" hidden="1">
      <c r="A74" s="6" t="str">
        <f t="shared" si="23"/>
        <v>7. Наполи - Ливерпуль </v>
      </c>
      <c r="B74" s="6">
        <f t="shared" si="17"/>
        <v>0</v>
      </c>
      <c r="C74" s="34">
        <f t="shared" si="18"/>
        <v>0</v>
      </c>
      <c r="D74" s="6">
        <f t="shared" si="19"/>
        <v>0</v>
      </c>
      <c r="E74" s="6">
        <f t="shared" si="20"/>
        <v>1</v>
      </c>
      <c r="F74" s="6">
        <f t="shared" si="21"/>
        <v>0</v>
      </c>
      <c r="G74" s="6">
        <f t="shared" si="22"/>
        <v>0</v>
      </c>
      <c r="H74" s="7"/>
      <c r="I74" s="6"/>
      <c r="J74" s="6"/>
      <c r="K74" s="6"/>
      <c r="L74" s="6"/>
      <c r="M74" s="6"/>
      <c r="N74" s="6"/>
      <c r="O74" s="29"/>
    </row>
    <row r="75" spans="1:15" ht="12.75" hidden="1">
      <c r="A75" s="6" t="str">
        <f t="shared" si="23"/>
        <v>8. Порту - Галатасарай </v>
      </c>
      <c r="B75" s="6">
        <f t="shared" si="17"/>
        <v>0</v>
      </c>
      <c r="C75" s="34">
        <f t="shared" si="18"/>
        <v>0</v>
      </c>
      <c r="D75" s="6">
        <f t="shared" si="19"/>
        <v>0</v>
      </c>
      <c r="E75" s="6">
        <f t="shared" si="20"/>
        <v>1</v>
      </c>
      <c r="F75" s="6">
        <f t="shared" si="21"/>
        <v>0</v>
      </c>
      <c r="G75" s="6">
        <f t="shared" si="22"/>
        <v>0</v>
      </c>
      <c r="H75" s="7"/>
      <c r="I75" s="6"/>
      <c r="J75" s="6"/>
      <c r="K75" s="6"/>
      <c r="L75" s="6"/>
      <c r="M75" s="6"/>
      <c r="N75" s="6"/>
      <c r="O75" s="29"/>
    </row>
    <row r="76" spans="1:15" ht="12.75" hidden="1">
      <c r="A76" s="6" t="str">
        <f t="shared" si="23"/>
        <v>9. ПСВ - Интер </v>
      </c>
      <c r="B76" s="6">
        <f t="shared" si="17"/>
        <v>1</v>
      </c>
      <c r="C76" s="34">
        <f t="shared" si="18"/>
        <v>0</v>
      </c>
      <c r="D76" s="6">
        <f t="shared" si="19"/>
        <v>1</v>
      </c>
      <c r="E76" s="6">
        <f t="shared" si="20"/>
        <v>0</v>
      </c>
      <c r="F76" s="6">
        <f t="shared" si="21"/>
        <v>0</v>
      </c>
      <c r="G76" s="6">
        <f t="shared" si="22"/>
        <v>0</v>
      </c>
      <c r="H76" s="7"/>
      <c r="I76" s="6"/>
      <c r="J76" s="6"/>
      <c r="K76" s="6"/>
      <c r="L76" s="6"/>
      <c r="M76" s="6"/>
      <c r="N76" s="6"/>
      <c r="O76" s="29"/>
    </row>
    <row r="77" spans="1:15" ht="12.75" hidden="1">
      <c r="A77" s="30" t="str">
        <f t="shared" si="23"/>
        <v>10. Тоттенхэм - Барселона </v>
      </c>
      <c r="B77" s="30">
        <f t="shared" si="17"/>
        <v>0</v>
      </c>
      <c r="C77" s="36">
        <f t="shared" si="18"/>
        <v>0</v>
      </c>
      <c r="D77" s="30">
        <f t="shared" si="19"/>
        <v>0</v>
      </c>
      <c r="E77" s="30">
        <f t="shared" si="20"/>
        <v>0</v>
      </c>
      <c r="F77" s="30">
        <f t="shared" si="21"/>
        <v>0</v>
      </c>
      <c r="G77" s="30">
        <f t="shared" si="22"/>
        <v>0</v>
      </c>
      <c r="H77" s="32"/>
      <c r="I77" s="30"/>
      <c r="J77" s="30"/>
      <c r="K77" s="30"/>
      <c r="L77" s="30"/>
      <c r="M77" s="30"/>
      <c r="N77" s="30"/>
      <c r="O77" s="33"/>
    </row>
    <row r="78" ht="12.75" hidden="1"/>
  </sheetData>
  <sheetProtection/>
  <mergeCells count="6">
    <mergeCell ref="B27:C27"/>
    <mergeCell ref="D27:E27"/>
    <mergeCell ref="F27:G27"/>
    <mergeCell ref="B13:C13"/>
    <mergeCell ref="D13:E13"/>
    <mergeCell ref="F13:G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3">
      <selection activeCell="H12" sqref="H12"/>
    </sheetView>
  </sheetViews>
  <sheetFormatPr defaultColWidth="9.00390625" defaultRowHeight="12.75"/>
  <cols>
    <col min="1" max="1" width="31.0039062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3" t="str">
        <f>CONCATENATE("D. ",Программа!B1," тур. ",Программа!B2)</f>
        <v>D. 3 тур. 02-03.10. </v>
      </c>
      <c r="B1" s="14" t="s">
        <v>30</v>
      </c>
      <c r="C1" s="14" t="s">
        <v>23</v>
      </c>
      <c r="D1" s="59" t="s">
        <v>27</v>
      </c>
      <c r="E1" s="15" t="s">
        <v>19</v>
      </c>
      <c r="F1" s="14" t="s">
        <v>14</v>
      </c>
      <c r="G1" s="14" t="s">
        <v>7</v>
      </c>
      <c r="H1" s="56" t="s">
        <v>0</v>
      </c>
    </row>
    <row r="2" spans="1:8" ht="12.75" customHeight="1">
      <c r="A2" s="12" t="str">
        <f>Программа!B3</f>
        <v>1. Хоффенхайм - М. Сити </v>
      </c>
      <c r="B2" s="16">
        <v>2</v>
      </c>
      <c r="C2" s="16">
        <v>2</v>
      </c>
      <c r="D2" s="17" t="s">
        <v>54</v>
      </c>
      <c r="E2" s="17">
        <v>1</v>
      </c>
      <c r="F2" s="16">
        <v>2</v>
      </c>
      <c r="G2" s="16">
        <v>2</v>
      </c>
      <c r="H2" s="57">
        <f>A!H2</f>
        <v>2</v>
      </c>
    </row>
    <row r="3" spans="1:8" ht="12.75">
      <c r="A3" s="12" t="str">
        <f>Программа!B4</f>
        <v>2. АЕК Афины - Бенфика </v>
      </c>
      <c r="B3" s="16">
        <v>1</v>
      </c>
      <c r="C3" s="16">
        <v>2</v>
      </c>
      <c r="D3" s="17">
        <v>1</v>
      </c>
      <c r="E3" s="17">
        <v>1</v>
      </c>
      <c r="F3" s="16">
        <v>2</v>
      </c>
      <c r="G3" s="16">
        <v>1</v>
      </c>
      <c r="H3" s="57">
        <f>A!H3</f>
        <v>2</v>
      </c>
    </row>
    <row r="4" spans="1:8" ht="12.75">
      <c r="A4" s="12" t="str">
        <f>Программа!B5</f>
        <v>3. Лион - Шахтёр Д </v>
      </c>
      <c r="B4" s="16">
        <v>1</v>
      </c>
      <c r="C4" s="16">
        <v>1</v>
      </c>
      <c r="D4" s="17">
        <v>2</v>
      </c>
      <c r="E4" s="17" t="s">
        <v>54</v>
      </c>
      <c r="F4" s="16">
        <v>1</v>
      </c>
      <c r="G4" s="16">
        <v>1</v>
      </c>
      <c r="H4" s="57" t="str">
        <f>A!H4</f>
        <v>Х</v>
      </c>
    </row>
    <row r="5" spans="1:8" ht="12.75">
      <c r="A5" s="12" t="str">
        <f>Программа!B6</f>
        <v>4. М. Юнайтед - Валенсия </v>
      </c>
      <c r="B5" s="16">
        <v>1</v>
      </c>
      <c r="C5" s="16" t="s">
        <v>54</v>
      </c>
      <c r="D5" s="17">
        <v>1</v>
      </c>
      <c r="E5" s="17">
        <v>1</v>
      </c>
      <c r="F5" s="16">
        <v>1</v>
      </c>
      <c r="G5" s="16">
        <v>1</v>
      </c>
      <c r="H5" s="57" t="str">
        <f>A!H5</f>
        <v>Х</v>
      </c>
    </row>
    <row r="6" spans="1:8" ht="12.75">
      <c r="A6" s="12" t="str">
        <f>Программа!B7</f>
        <v>5. ЦСКА М - Реал М </v>
      </c>
      <c r="B6" s="16">
        <v>2</v>
      </c>
      <c r="C6" s="16">
        <v>2</v>
      </c>
      <c r="D6" s="17">
        <v>2</v>
      </c>
      <c r="E6" s="17">
        <v>2</v>
      </c>
      <c r="F6" s="16">
        <v>2</v>
      </c>
      <c r="G6" s="16">
        <v>2</v>
      </c>
      <c r="H6" s="57">
        <f>A!H6</f>
        <v>1</v>
      </c>
    </row>
    <row r="7" spans="1:8" ht="12.75">
      <c r="A7" s="12" t="str">
        <f>Программа!B8</f>
        <v>6. Локомотив М - Шальке </v>
      </c>
      <c r="B7" s="16">
        <v>1</v>
      </c>
      <c r="C7" s="16">
        <v>2</v>
      </c>
      <c r="D7" s="17">
        <v>2</v>
      </c>
      <c r="E7" s="17">
        <v>1</v>
      </c>
      <c r="F7" s="16">
        <v>2</v>
      </c>
      <c r="G7" s="16">
        <v>2</v>
      </c>
      <c r="H7" s="57">
        <f>A!H7</f>
        <v>2</v>
      </c>
    </row>
    <row r="8" spans="1:8" ht="12.75">
      <c r="A8" s="12" t="str">
        <f>Программа!B9</f>
        <v>7. Наполи - Ливерпуль </v>
      </c>
      <c r="B8" s="16">
        <v>1</v>
      </c>
      <c r="C8" s="16">
        <v>2</v>
      </c>
      <c r="D8" s="17">
        <v>1</v>
      </c>
      <c r="E8" s="17" t="s">
        <v>54</v>
      </c>
      <c r="F8" s="16">
        <v>21</v>
      </c>
      <c r="G8" s="16">
        <v>2</v>
      </c>
      <c r="H8" s="57">
        <f>A!H8</f>
        <v>1</v>
      </c>
    </row>
    <row r="9" spans="1:8" ht="12.75">
      <c r="A9" s="12" t="str">
        <f>Программа!B10</f>
        <v>8. Порту - Галатасарай </v>
      </c>
      <c r="B9" s="16">
        <v>1</v>
      </c>
      <c r="C9" s="16">
        <v>1</v>
      </c>
      <c r="D9" s="17">
        <v>2</v>
      </c>
      <c r="E9" s="17">
        <v>1</v>
      </c>
      <c r="F9" s="16">
        <v>1</v>
      </c>
      <c r="G9" s="16">
        <v>1</v>
      </c>
      <c r="H9" s="57">
        <f>A!H9</f>
        <v>1</v>
      </c>
    </row>
    <row r="10" spans="1:8" ht="12.75">
      <c r="A10" s="12" t="str">
        <f>Программа!B11</f>
        <v>9. ПСВ - Интер </v>
      </c>
      <c r="B10" s="16" t="s">
        <v>54</v>
      </c>
      <c r="C10" s="16">
        <v>2</v>
      </c>
      <c r="D10" s="17">
        <v>1</v>
      </c>
      <c r="E10" s="17">
        <v>2</v>
      </c>
      <c r="F10" s="16">
        <v>2</v>
      </c>
      <c r="G10" s="16">
        <v>1</v>
      </c>
      <c r="H10" s="57">
        <f>A!H10</f>
        <v>2</v>
      </c>
    </row>
    <row r="11" spans="1:8" ht="12.75">
      <c r="A11" s="12" t="str">
        <f>Программа!B12</f>
        <v>10. Тоттенхэм - Барселона </v>
      </c>
      <c r="B11" s="16">
        <v>12</v>
      </c>
      <c r="C11" s="16">
        <v>2</v>
      </c>
      <c r="D11" s="17">
        <v>2</v>
      </c>
      <c r="E11" s="17">
        <v>2</v>
      </c>
      <c r="F11" s="16">
        <v>2</v>
      </c>
      <c r="G11" s="16">
        <v>1</v>
      </c>
      <c r="H11" s="57">
        <f>A!H11</f>
        <v>2</v>
      </c>
    </row>
    <row r="12" spans="1:8" ht="12.75">
      <c r="A12" s="18" t="s">
        <v>2</v>
      </c>
      <c r="B12" s="19">
        <f aca="true" t="shared" si="0" ref="B12:G12">SUM(B32:B41)</f>
        <v>4</v>
      </c>
      <c r="C12" s="19">
        <f t="shared" si="0"/>
        <v>7</v>
      </c>
      <c r="D12" s="20">
        <f t="shared" si="0"/>
        <v>3</v>
      </c>
      <c r="E12" s="20">
        <f t="shared" si="0"/>
        <v>4</v>
      </c>
      <c r="F12" s="19">
        <f t="shared" si="0"/>
        <v>7</v>
      </c>
      <c r="G12" s="19">
        <f t="shared" si="0"/>
        <v>3</v>
      </c>
      <c r="H12" s="4"/>
    </row>
    <row r="13" spans="1:8" ht="12.75">
      <c r="A13" s="3" t="s">
        <v>1</v>
      </c>
      <c r="B13" s="61" t="str">
        <f>SUM(B56:B65)&amp;"-"&amp;SUM(C56:C65)</f>
        <v>1-4</v>
      </c>
      <c r="C13" s="62"/>
      <c r="D13" s="63" t="str">
        <f>SUM(D56:D65)&amp;"-"&amp;SUM(E56:E65)</f>
        <v>2-3</v>
      </c>
      <c r="E13" s="64"/>
      <c r="F13" s="61" t="str">
        <f>SUM(F56:F65)&amp;"-"&amp;SUM(G56:G65)</f>
        <v>4-0</v>
      </c>
      <c r="G13" s="62"/>
      <c r="H13" s="2"/>
    </row>
    <row r="14" spans="1:8" ht="12.75">
      <c r="A14" s="5"/>
      <c r="B14" s="24"/>
      <c r="C14" s="24"/>
      <c r="D14" s="24"/>
      <c r="E14" s="24"/>
      <c r="F14" s="24"/>
      <c r="G14" s="24"/>
      <c r="H14" s="2"/>
    </row>
    <row r="15" spans="1:8" ht="12.75" customHeight="1">
      <c r="A15" s="21" t="str">
        <f>CONCATENATE("D. ",Программа!B14," тур. ",Программа!B15)</f>
        <v>D. 4 тур. 04.10. </v>
      </c>
      <c r="B15" s="14" t="s">
        <v>7</v>
      </c>
      <c r="C15" s="14" t="s">
        <v>30</v>
      </c>
      <c r="D15" s="15" t="s">
        <v>23</v>
      </c>
      <c r="E15" s="59" t="s">
        <v>27</v>
      </c>
      <c r="F15" s="14" t="s">
        <v>19</v>
      </c>
      <c r="G15" s="14" t="s">
        <v>14</v>
      </c>
      <c r="H15" s="56" t="s">
        <v>0</v>
      </c>
    </row>
    <row r="16" spans="1:8" ht="12.75">
      <c r="A16" s="22" t="str">
        <f>Программа!B16</f>
        <v>1. Астана - Ренн </v>
      </c>
      <c r="B16" s="16">
        <v>1</v>
      </c>
      <c r="C16" s="16" t="s">
        <v>54</v>
      </c>
      <c r="D16" s="17">
        <v>2</v>
      </c>
      <c r="E16" s="17" t="s">
        <v>54</v>
      </c>
      <c r="F16" s="16">
        <v>2</v>
      </c>
      <c r="G16" s="16">
        <v>1</v>
      </c>
      <c r="H16" s="57">
        <f>A!H16</f>
        <v>1</v>
      </c>
    </row>
    <row r="17" spans="1:8" ht="12.75">
      <c r="A17" s="22" t="str">
        <f>Программа!B17</f>
        <v>2. Русенборг - РБ Лейпциг </v>
      </c>
      <c r="B17" s="16">
        <v>2</v>
      </c>
      <c r="C17" s="16">
        <v>1</v>
      </c>
      <c r="D17" s="17">
        <v>2</v>
      </c>
      <c r="E17" s="17">
        <v>1</v>
      </c>
      <c r="F17" s="16">
        <v>1</v>
      </c>
      <c r="G17" s="16">
        <v>2</v>
      </c>
      <c r="H17" s="57">
        <f>A!H17</f>
        <v>2</v>
      </c>
    </row>
    <row r="18" spans="1:8" ht="12.75">
      <c r="A18" s="22" t="str">
        <f>Программа!B18</f>
        <v>3. Цюрих - Лудогорец </v>
      </c>
      <c r="B18" s="16">
        <v>1</v>
      </c>
      <c r="C18" s="16">
        <v>1</v>
      </c>
      <c r="D18" s="17">
        <v>1</v>
      </c>
      <c r="E18" s="17">
        <v>2</v>
      </c>
      <c r="F18" s="16">
        <v>1</v>
      </c>
      <c r="G18" s="16" t="s">
        <v>54</v>
      </c>
      <c r="H18" s="57">
        <f>A!H18</f>
        <v>1</v>
      </c>
    </row>
    <row r="19" spans="1:8" ht="12.75">
      <c r="A19" s="22" t="str">
        <f>Программа!B19</f>
        <v>4. Айнтрахт - Лацио </v>
      </c>
      <c r="B19" s="16">
        <v>1</v>
      </c>
      <c r="C19" s="16">
        <v>1</v>
      </c>
      <c r="D19" s="17">
        <v>2</v>
      </c>
      <c r="E19" s="17">
        <v>1</v>
      </c>
      <c r="F19" s="16" t="s">
        <v>54</v>
      </c>
      <c r="G19" s="16">
        <v>1</v>
      </c>
      <c r="H19" s="57">
        <f>A!H19</f>
        <v>1</v>
      </c>
    </row>
    <row r="20" spans="1:8" ht="12.75">
      <c r="A20" s="22" t="str">
        <f>Программа!B20</f>
        <v>5. БАТЭ - ПАОК </v>
      </c>
      <c r="B20" s="16">
        <v>1</v>
      </c>
      <c r="C20" s="16" t="s">
        <v>54</v>
      </c>
      <c r="D20" s="17">
        <v>2</v>
      </c>
      <c r="E20" s="17">
        <v>2</v>
      </c>
      <c r="F20" s="16">
        <v>2</v>
      </c>
      <c r="G20" s="16">
        <v>2</v>
      </c>
      <c r="H20" s="57">
        <f>A!H20</f>
        <v>2</v>
      </c>
    </row>
    <row r="21" spans="1:8" ht="12.75">
      <c r="A21" s="22" t="str">
        <f>Программа!B21</f>
        <v>6. Краснодар - Севилья </v>
      </c>
      <c r="B21" s="16">
        <v>1</v>
      </c>
      <c r="C21" s="16">
        <v>2</v>
      </c>
      <c r="D21" s="17">
        <v>2</v>
      </c>
      <c r="E21" s="17">
        <v>2</v>
      </c>
      <c r="F21" s="16">
        <v>2</v>
      </c>
      <c r="G21" s="16">
        <v>2</v>
      </c>
      <c r="H21" s="57">
        <f>A!H21</f>
        <v>1</v>
      </c>
    </row>
    <row r="22" spans="1:8" ht="12.75">
      <c r="A22" s="22" t="str">
        <f>Программа!B22</f>
        <v>7. Мальмё - Бешикташ </v>
      </c>
      <c r="B22" s="16">
        <v>2</v>
      </c>
      <c r="C22" s="16">
        <v>2</v>
      </c>
      <c r="D22" s="17">
        <v>2</v>
      </c>
      <c r="E22" s="17">
        <v>1</v>
      </c>
      <c r="F22" s="16">
        <v>2</v>
      </c>
      <c r="G22" s="16">
        <v>2</v>
      </c>
      <c r="H22" s="57">
        <f>A!H22</f>
        <v>1</v>
      </c>
    </row>
    <row r="23" spans="1:8" ht="12.75">
      <c r="A23" s="22" t="str">
        <f>Программа!B23</f>
        <v>8. Рейнджерс - Радид Вена </v>
      </c>
      <c r="B23" s="16">
        <v>1</v>
      </c>
      <c r="C23" s="16">
        <v>1</v>
      </c>
      <c r="D23" s="17">
        <v>1</v>
      </c>
      <c r="E23" s="17">
        <v>2</v>
      </c>
      <c r="F23" s="16">
        <v>1</v>
      </c>
      <c r="G23" s="16">
        <v>1</v>
      </c>
      <c r="H23" s="57">
        <f>A!H23</f>
        <v>1</v>
      </c>
    </row>
    <row r="24" spans="1:8" ht="12.75">
      <c r="A24" s="22" t="str">
        <f>Программа!B24</f>
        <v>9. Спартак М - Вильяреал </v>
      </c>
      <c r="B24" s="16">
        <v>1</v>
      </c>
      <c r="C24" s="16" t="s">
        <v>54</v>
      </c>
      <c r="D24" s="17">
        <v>2</v>
      </c>
      <c r="E24" s="17">
        <v>1</v>
      </c>
      <c r="F24" s="16">
        <v>2</v>
      </c>
      <c r="G24" s="16">
        <v>2</v>
      </c>
      <c r="H24" s="57" t="str">
        <f>A!H24</f>
        <v>Х</v>
      </c>
    </row>
    <row r="25" spans="1:8" ht="12.75">
      <c r="A25" s="22" t="str">
        <f>Программа!B25</f>
        <v>10. Яблонец - Динамо К </v>
      </c>
      <c r="B25" s="16" t="s">
        <v>53</v>
      </c>
      <c r="C25" s="16" t="s">
        <v>54</v>
      </c>
      <c r="D25" s="17">
        <v>2</v>
      </c>
      <c r="E25" s="17">
        <v>2</v>
      </c>
      <c r="F25" s="16" t="s">
        <v>57</v>
      </c>
      <c r="G25" s="16">
        <v>2</v>
      </c>
      <c r="H25" s="57" t="str">
        <f>A!H25</f>
        <v>Х</v>
      </c>
    </row>
    <row r="26" spans="1:8" ht="12.75">
      <c r="A26" s="3" t="s">
        <v>2</v>
      </c>
      <c r="B26" s="19">
        <f aca="true" t="shared" si="1" ref="B26:G26">SUM(B44:B53)</f>
        <v>7</v>
      </c>
      <c r="C26" s="19">
        <f t="shared" si="1"/>
        <v>5</v>
      </c>
      <c r="D26" s="20">
        <f t="shared" si="1"/>
        <v>4</v>
      </c>
      <c r="E26" s="20">
        <f t="shared" si="1"/>
        <v>3</v>
      </c>
      <c r="F26" s="19">
        <f t="shared" si="1"/>
        <v>4</v>
      </c>
      <c r="G26" s="19">
        <f t="shared" si="1"/>
        <v>5</v>
      </c>
      <c r="H26" s="4"/>
    </row>
    <row r="27" spans="1:8" ht="12.75">
      <c r="A27" s="3" t="s">
        <v>1</v>
      </c>
      <c r="B27" s="61" t="str">
        <f>SUM(B68:B77)&amp;"-"&amp;SUM(C68:C77)</f>
        <v>3-1</v>
      </c>
      <c r="C27" s="62"/>
      <c r="D27" s="63" t="str">
        <f>SUM(D68:D77)&amp;"-"&amp;SUM(E68:E77)</f>
        <v>3-2</v>
      </c>
      <c r="E27" s="64"/>
      <c r="F27" s="61" t="str">
        <f>SUM(F68:F77)&amp;"-"&amp;SUM(G68:G77)</f>
        <v>2-3</v>
      </c>
      <c r="G27" s="62"/>
      <c r="H27" s="2"/>
    </row>
    <row r="30" ht="12.75" hidden="1"/>
    <row r="31" spans="1:15" ht="12.75" hidden="1">
      <c r="A31" s="25" t="s">
        <v>2</v>
      </c>
      <c r="B31" s="26" t="str">
        <f aca="true" t="shared" si="2" ref="B31:G31">B1</f>
        <v>Спа</v>
      </c>
      <c r="C31" s="26" t="str">
        <f t="shared" si="2"/>
        <v>Атл</v>
      </c>
      <c r="D31" s="26" t="str">
        <f t="shared" si="2"/>
        <v>Инт</v>
      </c>
      <c r="E31" s="26" t="str">
        <f t="shared" si="2"/>
        <v>Мил</v>
      </c>
      <c r="F31" s="26" t="str">
        <f t="shared" si="2"/>
        <v>ПСЖ</v>
      </c>
      <c r="G31" s="26" t="str">
        <f t="shared" si="2"/>
        <v>Гур</v>
      </c>
      <c r="H31" s="27"/>
      <c r="I31" s="25"/>
      <c r="J31" s="25"/>
      <c r="K31" s="25"/>
      <c r="L31" s="25"/>
      <c r="M31" s="25"/>
      <c r="N31" s="25"/>
      <c r="O31" s="28"/>
    </row>
    <row r="32" spans="1:15" ht="12.75" hidden="1">
      <c r="A32" s="6" t="str">
        <f>A2</f>
        <v>1. Хоффенхайм - М. Сити </v>
      </c>
      <c r="B32" s="23">
        <f aca="true" t="shared" si="3" ref="B32:G41">IF(OR(LEFT(B2)=LEFT($H2),RIGHT(B2)=RIGHT($H2)),1,0)</f>
        <v>1</v>
      </c>
      <c r="C32" s="23">
        <f t="shared" si="3"/>
        <v>1</v>
      </c>
      <c r="D32" s="23">
        <f t="shared" si="3"/>
        <v>0</v>
      </c>
      <c r="E32" s="23">
        <f t="shared" si="3"/>
        <v>0</v>
      </c>
      <c r="F32" s="23">
        <f t="shared" si="3"/>
        <v>1</v>
      </c>
      <c r="G32" s="23">
        <f t="shared" si="3"/>
        <v>1</v>
      </c>
      <c r="H32" s="7"/>
      <c r="I32" s="6"/>
      <c r="J32" s="6"/>
      <c r="K32" s="6"/>
      <c r="L32" s="6"/>
      <c r="M32" s="6"/>
      <c r="N32" s="6"/>
      <c r="O32" s="29"/>
    </row>
    <row r="33" spans="1:15" ht="12.75" hidden="1">
      <c r="A33" s="6" t="str">
        <f aca="true" t="shared" si="4" ref="A33:A41">A3</f>
        <v>2. АЕК Афины - Бенфика </v>
      </c>
      <c r="B33" s="23">
        <f t="shared" si="3"/>
        <v>0</v>
      </c>
      <c r="C33" s="23">
        <f t="shared" si="3"/>
        <v>1</v>
      </c>
      <c r="D33" s="23">
        <f t="shared" si="3"/>
        <v>0</v>
      </c>
      <c r="E33" s="23">
        <f t="shared" si="3"/>
        <v>0</v>
      </c>
      <c r="F33" s="23">
        <f t="shared" si="3"/>
        <v>1</v>
      </c>
      <c r="G33" s="23">
        <f t="shared" si="3"/>
        <v>0</v>
      </c>
      <c r="H33" s="7"/>
      <c r="I33" s="6"/>
      <c r="J33" s="6"/>
      <c r="K33" s="6"/>
      <c r="L33" s="6"/>
      <c r="M33" s="6"/>
      <c r="N33" s="6"/>
      <c r="O33" s="29"/>
    </row>
    <row r="34" spans="1:15" ht="12.75" hidden="1">
      <c r="A34" s="6" t="str">
        <f t="shared" si="4"/>
        <v>3. Лион - Шахтёр Д </v>
      </c>
      <c r="B34" s="23">
        <f t="shared" si="3"/>
        <v>0</v>
      </c>
      <c r="C34" s="23">
        <f t="shared" si="3"/>
        <v>0</v>
      </c>
      <c r="D34" s="23">
        <f t="shared" si="3"/>
        <v>0</v>
      </c>
      <c r="E34" s="23">
        <f t="shared" si="3"/>
        <v>1</v>
      </c>
      <c r="F34" s="23">
        <f t="shared" si="3"/>
        <v>0</v>
      </c>
      <c r="G34" s="23">
        <f t="shared" si="3"/>
        <v>0</v>
      </c>
      <c r="H34" s="7"/>
      <c r="I34" s="6"/>
      <c r="J34" s="6"/>
      <c r="K34" s="6"/>
      <c r="L34" s="6"/>
      <c r="M34" s="6"/>
      <c r="N34" s="6"/>
      <c r="O34" s="29"/>
    </row>
    <row r="35" spans="1:15" ht="12.75" hidden="1">
      <c r="A35" s="6" t="str">
        <f t="shared" si="4"/>
        <v>4. М. Юнайтед - Валенсия </v>
      </c>
      <c r="B35" s="23">
        <f t="shared" si="3"/>
        <v>0</v>
      </c>
      <c r="C35" s="23">
        <f t="shared" si="3"/>
        <v>1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 t="shared" si="3"/>
        <v>0</v>
      </c>
      <c r="H35" s="7"/>
      <c r="I35" s="6"/>
      <c r="J35" s="6"/>
      <c r="K35" s="6"/>
      <c r="L35" s="6"/>
      <c r="M35" s="6"/>
      <c r="N35" s="6"/>
      <c r="O35" s="29"/>
    </row>
    <row r="36" spans="1:15" ht="12.75" hidden="1">
      <c r="A36" s="6" t="str">
        <f t="shared" si="4"/>
        <v>5. ЦСКА М - Реал М </v>
      </c>
      <c r="B36" s="23">
        <f t="shared" si="3"/>
        <v>0</v>
      </c>
      <c r="C36" s="23">
        <f t="shared" si="3"/>
        <v>0</v>
      </c>
      <c r="D36" s="23">
        <f t="shared" si="3"/>
        <v>0</v>
      </c>
      <c r="E36" s="23">
        <f t="shared" si="3"/>
        <v>0</v>
      </c>
      <c r="F36" s="23">
        <f t="shared" si="3"/>
        <v>0</v>
      </c>
      <c r="G36" s="23">
        <f t="shared" si="3"/>
        <v>0</v>
      </c>
      <c r="H36" s="7"/>
      <c r="I36" s="6"/>
      <c r="J36" s="6"/>
      <c r="K36" s="6"/>
      <c r="L36" s="6"/>
      <c r="M36" s="6"/>
      <c r="N36" s="6"/>
      <c r="O36" s="29"/>
    </row>
    <row r="37" spans="1:15" ht="12.75" hidden="1">
      <c r="A37" s="6" t="str">
        <f t="shared" si="4"/>
        <v>6. Локомотив М - Шальке </v>
      </c>
      <c r="B37" s="23">
        <f t="shared" si="3"/>
        <v>0</v>
      </c>
      <c r="C37" s="23">
        <f t="shared" si="3"/>
        <v>1</v>
      </c>
      <c r="D37" s="23">
        <f t="shared" si="3"/>
        <v>1</v>
      </c>
      <c r="E37" s="23">
        <f t="shared" si="3"/>
        <v>0</v>
      </c>
      <c r="F37" s="23">
        <f t="shared" si="3"/>
        <v>1</v>
      </c>
      <c r="G37" s="23">
        <f t="shared" si="3"/>
        <v>1</v>
      </c>
      <c r="H37" s="7"/>
      <c r="I37" s="6"/>
      <c r="J37" s="6"/>
      <c r="K37" s="6"/>
      <c r="L37" s="6"/>
      <c r="M37" s="6"/>
      <c r="N37" s="6"/>
      <c r="O37" s="29"/>
    </row>
    <row r="38" spans="1:15" ht="12.75" hidden="1">
      <c r="A38" s="6" t="str">
        <f t="shared" si="4"/>
        <v>7. Наполи - Ливерпуль </v>
      </c>
      <c r="B38" s="23">
        <f t="shared" si="3"/>
        <v>1</v>
      </c>
      <c r="C38" s="23">
        <f t="shared" si="3"/>
        <v>0</v>
      </c>
      <c r="D38" s="23">
        <f t="shared" si="3"/>
        <v>1</v>
      </c>
      <c r="E38" s="23">
        <f t="shared" si="3"/>
        <v>0</v>
      </c>
      <c r="F38" s="23">
        <f t="shared" si="3"/>
        <v>1</v>
      </c>
      <c r="G38" s="23">
        <f t="shared" si="3"/>
        <v>0</v>
      </c>
      <c r="H38" s="7"/>
      <c r="I38" s="6"/>
      <c r="J38" s="6"/>
      <c r="K38" s="6"/>
      <c r="L38" s="6"/>
      <c r="M38" s="6"/>
      <c r="N38" s="6"/>
      <c r="O38" s="29"/>
    </row>
    <row r="39" spans="1:15" ht="12.75" hidden="1">
      <c r="A39" s="6" t="str">
        <f t="shared" si="4"/>
        <v>8. Порту - Галатасарай </v>
      </c>
      <c r="B39" s="23">
        <f t="shared" si="3"/>
        <v>1</v>
      </c>
      <c r="C39" s="23">
        <f t="shared" si="3"/>
        <v>1</v>
      </c>
      <c r="D39" s="23">
        <f t="shared" si="3"/>
        <v>0</v>
      </c>
      <c r="E39" s="23">
        <f t="shared" si="3"/>
        <v>1</v>
      </c>
      <c r="F39" s="23">
        <f t="shared" si="3"/>
        <v>1</v>
      </c>
      <c r="G39" s="23">
        <f t="shared" si="3"/>
        <v>1</v>
      </c>
      <c r="H39" s="7"/>
      <c r="I39" s="6"/>
      <c r="J39" s="6"/>
      <c r="K39" s="6"/>
      <c r="L39" s="6"/>
      <c r="M39" s="6"/>
      <c r="N39" s="6"/>
      <c r="O39" s="29"/>
    </row>
    <row r="40" spans="1:15" ht="12.75" hidden="1">
      <c r="A40" s="6" t="str">
        <f t="shared" si="4"/>
        <v>9. ПСВ - Интер </v>
      </c>
      <c r="B40" s="23">
        <f t="shared" si="3"/>
        <v>0</v>
      </c>
      <c r="C40" s="23">
        <f t="shared" si="3"/>
        <v>1</v>
      </c>
      <c r="D40" s="23">
        <f t="shared" si="3"/>
        <v>0</v>
      </c>
      <c r="E40" s="23">
        <f t="shared" si="3"/>
        <v>1</v>
      </c>
      <c r="F40" s="23">
        <f t="shared" si="3"/>
        <v>1</v>
      </c>
      <c r="G40" s="23">
        <f t="shared" si="3"/>
        <v>0</v>
      </c>
      <c r="H40" s="7"/>
      <c r="I40" s="6"/>
      <c r="J40" s="6"/>
      <c r="K40" s="6"/>
      <c r="L40" s="6"/>
      <c r="M40" s="6"/>
      <c r="N40" s="6"/>
      <c r="O40" s="29"/>
    </row>
    <row r="41" spans="1:15" ht="12.75" hidden="1">
      <c r="A41" s="6" t="str">
        <f t="shared" si="4"/>
        <v>10. Тоттенхэм - Барселона </v>
      </c>
      <c r="B41" s="23">
        <f t="shared" si="3"/>
        <v>1</v>
      </c>
      <c r="C41" s="23">
        <f t="shared" si="3"/>
        <v>1</v>
      </c>
      <c r="D41" s="23">
        <f t="shared" si="3"/>
        <v>1</v>
      </c>
      <c r="E41" s="23">
        <f t="shared" si="3"/>
        <v>1</v>
      </c>
      <c r="F41" s="23">
        <f t="shared" si="3"/>
        <v>1</v>
      </c>
      <c r="G41" s="23">
        <f t="shared" si="3"/>
        <v>0</v>
      </c>
      <c r="H41" s="7"/>
      <c r="I41" s="6"/>
      <c r="J41" s="6"/>
      <c r="K41" s="6"/>
      <c r="L41" s="6"/>
      <c r="M41" s="6"/>
      <c r="N41" s="6"/>
      <c r="O41" s="29"/>
    </row>
    <row r="42" spans="1:15" ht="12.75" hidden="1">
      <c r="A42" s="6"/>
      <c r="B42" s="23"/>
      <c r="C42" s="23"/>
      <c r="D42" s="23"/>
      <c r="E42" s="23"/>
      <c r="F42" s="23"/>
      <c r="G42" s="23"/>
      <c r="H42" s="7"/>
      <c r="I42" s="6"/>
      <c r="J42" s="6"/>
      <c r="K42" s="6"/>
      <c r="L42" s="6"/>
      <c r="M42" s="6"/>
      <c r="N42" s="6"/>
      <c r="O42" s="29"/>
    </row>
    <row r="43" spans="1:15" ht="12.75" hidden="1">
      <c r="A43" s="6" t="s">
        <v>3</v>
      </c>
      <c r="B43" s="4" t="str">
        <f aca="true" t="shared" si="5" ref="B43:G43">B15</f>
        <v>Гур</v>
      </c>
      <c r="C43" s="4" t="str">
        <f t="shared" si="5"/>
        <v>Спа</v>
      </c>
      <c r="D43" s="4" t="str">
        <f t="shared" si="5"/>
        <v>Атл</v>
      </c>
      <c r="E43" s="4" t="str">
        <f t="shared" si="5"/>
        <v>Инт</v>
      </c>
      <c r="F43" s="4" t="str">
        <f t="shared" si="5"/>
        <v>Мил</v>
      </c>
      <c r="G43" s="4" t="str">
        <f t="shared" si="5"/>
        <v>ПСЖ</v>
      </c>
      <c r="H43" s="7"/>
      <c r="I43" s="6"/>
      <c r="J43" s="6"/>
      <c r="K43" s="6"/>
      <c r="L43" s="6"/>
      <c r="M43" s="6"/>
      <c r="N43" s="6"/>
      <c r="O43" s="29"/>
    </row>
    <row r="44" spans="1:15" ht="12.75" hidden="1">
      <c r="A44" s="6" t="str">
        <f>A2</f>
        <v>1. Хоффенхайм - М. Сити </v>
      </c>
      <c r="B44" s="2">
        <f aca="true" t="shared" si="6" ref="B44:G53">IF(OR(LEFT(B16)=LEFT($H16),RIGHT(B16)=RIGHT($H16)),1,0)</f>
        <v>1</v>
      </c>
      <c r="C44" s="2">
        <f t="shared" si="6"/>
        <v>0</v>
      </c>
      <c r="D44" s="2">
        <f t="shared" si="6"/>
        <v>0</v>
      </c>
      <c r="E44" s="2">
        <f t="shared" si="6"/>
        <v>0</v>
      </c>
      <c r="F44" s="2">
        <f t="shared" si="6"/>
        <v>0</v>
      </c>
      <c r="G44" s="2">
        <f t="shared" si="6"/>
        <v>1</v>
      </c>
      <c r="H44" s="7"/>
      <c r="I44" s="6"/>
      <c r="J44" s="6"/>
      <c r="K44" s="6"/>
      <c r="L44" s="6"/>
      <c r="M44" s="6"/>
      <c r="N44" s="6"/>
      <c r="O44" s="29"/>
    </row>
    <row r="45" spans="1:15" ht="12.75" hidden="1">
      <c r="A45" s="6" t="str">
        <f aca="true" t="shared" si="7" ref="A45:A53">A3</f>
        <v>2. АЕК Афины - Бенфика </v>
      </c>
      <c r="B45" s="2">
        <f t="shared" si="6"/>
        <v>1</v>
      </c>
      <c r="C45" s="2">
        <f t="shared" si="6"/>
        <v>0</v>
      </c>
      <c r="D45" s="2">
        <f t="shared" si="6"/>
        <v>1</v>
      </c>
      <c r="E45" s="2">
        <f t="shared" si="6"/>
        <v>0</v>
      </c>
      <c r="F45" s="2">
        <f t="shared" si="6"/>
        <v>0</v>
      </c>
      <c r="G45" s="2">
        <f t="shared" si="6"/>
        <v>1</v>
      </c>
      <c r="H45" s="7"/>
      <c r="I45" s="6"/>
      <c r="J45" s="6"/>
      <c r="K45" s="6"/>
      <c r="L45" s="6"/>
      <c r="M45" s="6"/>
      <c r="N45" s="6"/>
      <c r="O45" s="29"/>
    </row>
    <row r="46" spans="1:15" ht="12.75" hidden="1">
      <c r="A46" s="6" t="str">
        <f t="shared" si="7"/>
        <v>3. Лион - Шахтёр Д </v>
      </c>
      <c r="B46" s="2">
        <f t="shared" si="6"/>
        <v>1</v>
      </c>
      <c r="C46" s="2">
        <f t="shared" si="6"/>
        <v>1</v>
      </c>
      <c r="D46" s="2">
        <f t="shared" si="6"/>
        <v>1</v>
      </c>
      <c r="E46" s="2">
        <f t="shared" si="6"/>
        <v>0</v>
      </c>
      <c r="F46" s="2">
        <f t="shared" si="6"/>
        <v>1</v>
      </c>
      <c r="G46" s="2">
        <f t="shared" si="6"/>
        <v>0</v>
      </c>
      <c r="H46" s="7"/>
      <c r="I46" s="6"/>
      <c r="J46" s="6"/>
      <c r="K46" s="6"/>
      <c r="L46" s="6"/>
      <c r="M46" s="6"/>
      <c r="N46" s="6"/>
      <c r="O46" s="29"/>
    </row>
    <row r="47" spans="1:15" ht="12.75" hidden="1">
      <c r="A47" s="6" t="str">
        <f t="shared" si="7"/>
        <v>4. М. Юнайтед - Валенсия </v>
      </c>
      <c r="B47" s="2">
        <f t="shared" si="6"/>
        <v>1</v>
      </c>
      <c r="C47" s="2">
        <f t="shared" si="6"/>
        <v>1</v>
      </c>
      <c r="D47" s="2">
        <f t="shared" si="6"/>
        <v>0</v>
      </c>
      <c r="E47" s="2">
        <f t="shared" si="6"/>
        <v>1</v>
      </c>
      <c r="F47" s="2">
        <f t="shared" si="6"/>
        <v>0</v>
      </c>
      <c r="G47" s="2">
        <f t="shared" si="6"/>
        <v>1</v>
      </c>
      <c r="H47" s="7"/>
      <c r="I47" s="6"/>
      <c r="J47" s="6"/>
      <c r="K47" s="6"/>
      <c r="L47" s="6"/>
      <c r="M47" s="6"/>
      <c r="N47" s="6"/>
      <c r="O47" s="29"/>
    </row>
    <row r="48" spans="1:15" ht="12.75" hidden="1">
      <c r="A48" s="6" t="str">
        <f t="shared" si="7"/>
        <v>5. ЦСКА М - Реал М </v>
      </c>
      <c r="B48" s="2">
        <f t="shared" si="6"/>
        <v>0</v>
      </c>
      <c r="C48" s="2">
        <f t="shared" si="6"/>
        <v>0</v>
      </c>
      <c r="D48" s="2">
        <f t="shared" si="6"/>
        <v>1</v>
      </c>
      <c r="E48" s="2">
        <f t="shared" si="6"/>
        <v>1</v>
      </c>
      <c r="F48" s="2">
        <f t="shared" si="6"/>
        <v>1</v>
      </c>
      <c r="G48" s="2">
        <f t="shared" si="6"/>
        <v>1</v>
      </c>
      <c r="H48" s="7"/>
      <c r="I48" s="6"/>
      <c r="J48" s="6"/>
      <c r="K48" s="6"/>
      <c r="L48" s="6"/>
      <c r="M48" s="6"/>
      <c r="N48" s="6"/>
      <c r="O48" s="29"/>
    </row>
    <row r="49" spans="1:15" ht="12.75" hidden="1">
      <c r="A49" s="6" t="str">
        <f t="shared" si="7"/>
        <v>6. Локомотив М - Шальке </v>
      </c>
      <c r="B49" s="2">
        <f t="shared" si="6"/>
        <v>1</v>
      </c>
      <c r="C49" s="2">
        <f t="shared" si="6"/>
        <v>0</v>
      </c>
      <c r="D49" s="2">
        <f t="shared" si="6"/>
        <v>0</v>
      </c>
      <c r="E49" s="2">
        <f t="shared" si="6"/>
        <v>0</v>
      </c>
      <c r="F49" s="2">
        <f t="shared" si="6"/>
        <v>0</v>
      </c>
      <c r="G49" s="2">
        <f t="shared" si="6"/>
        <v>0</v>
      </c>
      <c r="H49" s="7"/>
      <c r="I49" s="6"/>
      <c r="J49" s="6"/>
      <c r="K49" s="6"/>
      <c r="L49" s="6"/>
      <c r="M49" s="6"/>
      <c r="N49" s="6"/>
      <c r="O49" s="29"/>
    </row>
    <row r="50" spans="1:15" ht="12.75" hidden="1">
      <c r="A50" s="6" t="str">
        <f t="shared" si="7"/>
        <v>7. Наполи - Ливерпуль </v>
      </c>
      <c r="B50" s="2">
        <f t="shared" si="6"/>
        <v>0</v>
      </c>
      <c r="C50" s="2">
        <f t="shared" si="6"/>
        <v>0</v>
      </c>
      <c r="D50" s="2">
        <f t="shared" si="6"/>
        <v>0</v>
      </c>
      <c r="E50" s="2">
        <f t="shared" si="6"/>
        <v>1</v>
      </c>
      <c r="F50" s="2">
        <f t="shared" si="6"/>
        <v>0</v>
      </c>
      <c r="G50" s="2">
        <f t="shared" si="6"/>
        <v>0</v>
      </c>
      <c r="H50" s="7"/>
      <c r="I50" s="6"/>
      <c r="J50" s="6"/>
      <c r="K50" s="6"/>
      <c r="L50" s="6"/>
      <c r="M50" s="6"/>
      <c r="N50" s="6"/>
      <c r="O50" s="29"/>
    </row>
    <row r="51" spans="1:15" ht="12.75" hidden="1">
      <c r="A51" s="6" t="str">
        <f t="shared" si="7"/>
        <v>8. Порту - Галатасарай </v>
      </c>
      <c r="B51" s="2">
        <f t="shared" si="6"/>
        <v>1</v>
      </c>
      <c r="C51" s="2">
        <f t="shared" si="6"/>
        <v>1</v>
      </c>
      <c r="D51" s="2">
        <f t="shared" si="6"/>
        <v>1</v>
      </c>
      <c r="E51" s="2">
        <f t="shared" si="6"/>
        <v>0</v>
      </c>
      <c r="F51" s="2">
        <f t="shared" si="6"/>
        <v>1</v>
      </c>
      <c r="G51" s="2">
        <f t="shared" si="6"/>
        <v>1</v>
      </c>
      <c r="H51" s="7"/>
      <c r="I51" s="6"/>
      <c r="J51" s="6"/>
      <c r="K51" s="6"/>
      <c r="L51" s="6"/>
      <c r="M51" s="6"/>
      <c r="N51" s="6"/>
      <c r="O51" s="29"/>
    </row>
    <row r="52" spans="1:15" ht="12.75" hidden="1">
      <c r="A52" s="6" t="str">
        <f t="shared" si="7"/>
        <v>9. ПСВ - Интер </v>
      </c>
      <c r="B52" s="2">
        <f t="shared" si="6"/>
        <v>0</v>
      </c>
      <c r="C52" s="2">
        <f t="shared" si="6"/>
        <v>1</v>
      </c>
      <c r="D52" s="2">
        <f t="shared" si="6"/>
        <v>0</v>
      </c>
      <c r="E52" s="2">
        <f t="shared" si="6"/>
        <v>0</v>
      </c>
      <c r="F52" s="2">
        <f t="shared" si="6"/>
        <v>0</v>
      </c>
      <c r="G52" s="2">
        <f t="shared" si="6"/>
        <v>0</v>
      </c>
      <c r="H52" s="7"/>
      <c r="I52" s="6"/>
      <c r="J52" s="6"/>
      <c r="K52" s="6"/>
      <c r="L52" s="6"/>
      <c r="M52" s="6"/>
      <c r="N52" s="6"/>
      <c r="O52" s="29"/>
    </row>
    <row r="53" spans="1:15" ht="12.75" hidden="1">
      <c r="A53" s="30" t="str">
        <f t="shared" si="7"/>
        <v>10. Тоттенхэм - Барселона </v>
      </c>
      <c r="B53" s="31">
        <f t="shared" si="6"/>
        <v>1</v>
      </c>
      <c r="C53" s="31">
        <f t="shared" si="6"/>
        <v>1</v>
      </c>
      <c r="D53" s="31">
        <f t="shared" si="6"/>
        <v>0</v>
      </c>
      <c r="E53" s="31">
        <f t="shared" si="6"/>
        <v>0</v>
      </c>
      <c r="F53" s="31">
        <f t="shared" si="6"/>
        <v>1</v>
      </c>
      <c r="G53" s="31">
        <f t="shared" si="6"/>
        <v>0</v>
      </c>
      <c r="H53" s="32"/>
      <c r="I53" s="30"/>
      <c r="J53" s="30"/>
      <c r="K53" s="30"/>
      <c r="L53" s="30"/>
      <c r="M53" s="30"/>
      <c r="N53" s="30"/>
      <c r="O53" s="33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5" t="s">
        <v>4</v>
      </c>
      <c r="B55" s="26" t="str">
        <f aca="true" t="shared" si="8" ref="B55:G55">B1</f>
        <v>Спа</v>
      </c>
      <c r="C55" s="26" t="str">
        <f t="shared" si="8"/>
        <v>Атл</v>
      </c>
      <c r="D55" s="26" t="str">
        <f t="shared" si="8"/>
        <v>Инт</v>
      </c>
      <c r="E55" s="26" t="str">
        <f t="shared" si="8"/>
        <v>Мил</v>
      </c>
      <c r="F55" s="26" t="str">
        <f t="shared" si="8"/>
        <v>ПСЖ</v>
      </c>
      <c r="G55" s="26" t="str">
        <f t="shared" si="8"/>
        <v>Гур</v>
      </c>
      <c r="H55" s="27"/>
      <c r="I55" s="25"/>
      <c r="J55" s="25"/>
      <c r="K55" s="25"/>
      <c r="L55" s="25"/>
      <c r="M55" s="25"/>
      <c r="N55" s="25"/>
      <c r="O55" s="28"/>
    </row>
    <row r="56" spans="1:15" ht="12.75" hidden="1">
      <c r="A56" s="6" t="str">
        <f>A2</f>
        <v>1. Хоффенхайм - М. Сити </v>
      </c>
      <c r="B56" s="6">
        <f aca="true" t="shared" si="9" ref="B56:B65">IF(B32&gt;C32,1,0)</f>
        <v>0</v>
      </c>
      <c r="C56" s="34">
        <f aca="true" t="shared" si="10" ref="C56:C65">IF(C32&gt;B32,1,0)</f>
        <v>0</v>
      </c>
      <c r="D56" s="6">
        <f aca="true" t="shared" si="11" ref="D56:D65">IF(D32&gt;E32,1,0)</f>
        <v>0</v>
      </c>
      <c r="E56" s="6">
        <f aca="true" t="shared" si="12" ref="E56:E65">IF(E32&gt;D32,1,0)</f>
        <v>0</v>
      </c>
      <c r="F56" s="6">
        <f aca="true" t="shared" si="13" ref="F56:F65">IF(F32&gt;G32,1,0)</f>
        <v>0</v>
      </c>
      <c r="G56" s="6">
        <f aca="true" t="shared" si="14" ref="G56:G65">IF(G32&gt;F32,1,0)</f>
        <v>0</v>
      </c>
      <c r="H56" s="7"/>
      <c r="I56" s="6"/>
      <c r="J56" s="6"/>
      <c r="K56" s="6"/>
      <c r="L56" s="6"/>
      <c r="M56" s="6"/>
      <c r="N56" s="6"/>
      <c r="O56" s="29"/>
    </row>
    <row r="57" spans="1:15" ht="12.75" hidden="1">
      <c r="A57" s="6" t="str">
        <f aca="true" t="shared" si="15" ref="A57:A65">A3</f>
        <v>2. АЕК Афины - Бенфика </v>
      </c>
      <c r="B57" s="6">
        <f t="shared" si="9"/>
        <v>0</v>
      </c>
      <c r="C57" s="34">
        <f t="shared" si="10"/>
        <v>1</v>
      </c>
      <c r="D57" s="6">
        <f t="shared" si="11"/>
        <v>0</v>
      </c>
      <c r="E57" s="6">
        <f t="shared" si="12"/>
        <v>0</v>
      </c>
      <c r="F57" s="6">
        <f t="shared" si="13"/>
        <v>1</v>
      </c>
      <c r="G57" s="6">
        <f t="shared" si="14"/>
        <v>0</v>
      </c>
      <c r="H57" s="7"/>
      <c r="I57" s="6"/>
      <c r="J57" s="6"/>
      <c r="K57" s="6"/>
      <c r="L57" s="6"/>
      <c r="M57" s="6"/>
      <c r="N57" s="6"/>
      <c r="O57" s="29"/>
    </row>
    <row r="58" spans="1:15" ht="12.75" hidden="1">
      <c r="A58" s="6" t="str">
        <f t="shared" si="15"/>
        <v>3. Лион - Шахтёр Д </v>
      </c>
      <c r="B58" s="6">
        <f t="shared" si="9"/>
        <v>0</v>
      </c>
      <c r="C58" s="34">
        <f t="shared" si="10"/>
        <v>0</v>
      </c>
      <c r="D58" s="6">
        <f t="shared" si="11"/>
        <v>0</v>
      </c>
      <c r="E58" s="6">
        <f t="shared" si="12"/>
        <v>1</v>
      </c>
      <c r="F58" s="6">
        <f t="shared" si="13"/>
        <v>0</v>
      </c>
      <c r="G58" s="6">
        <f t="shared" si="14"/>
        <v>0</v>
      </c>
      <c r="H58" s="7"/>
      <c r="I58" s="6"/>
      <c r="J58" s="6"/>
      <c r="K58" s="6"/>
      <c r="L58" s="6"/>
      <c r="M58" s="6"/>
      <c r="N58" s="6"/>
      <c r="O58" s="29"/>
    </row>
    <row r="59" spans="1:15" ht="12.75" hidden="1">
      <c r="A59" s="6" t="str">
        <f t="shared" si="15"/>
        <v>4. М. Юнайтед - Валенсия </v>
      </c>
      <c r="B59" s="6">
        <f t="shared" si="9"/>
        <v>0</v>
      </c>
      <c r="C59" s="34">
        <f t="shared" si="10"/>
        <v>1</v>
      </c>
      <c r="D59" s="6">
        <f t="shared" si="11"/>
        <v>0</v>
      </c>
      <c r="E59" s="6">
        <f t="shared" si="12"/>
        <v>0</v>
      </c>
      <c r="F59" s="6">
        <f t="shared" si="13"/>
        <v>0</v>
      </c>
      <c r="G59" s="6">
        <f t="shared" si="14"/>
        <v>0</v>
      </c>
      <c r="H59" s="7"/>
      <c r="I59" s="6"/>
      <c r="J59" s="6"/>
      <c r="K59" s="6"/>
      <c r="L59" s="6"/>
      <c r="M59" s="6"/>
      <c r="N59" s="6"/>
      <c r="O59" s="29"/>
    </row>
    <row r="60" spans="1:15" ht="12.75" hidden="1">
      <c r="A60" s="6" t="str">
        <f t="shared" si="15"/>
        <v>5. ЦСКА М - Реал М </v>
      </c>
      <c r="B60" s="6">
        <f t="shared" si="9"/>
        <v>0</v>
      </c>
      <c r="C60" s="34">
        <f t="shared" si="10"/>
        <v>0</v>
      </c>
      <c r="D60" s="6">
        <f t="shared" si="11"/>
        <v>0</v>
      </c>
      <c r="E60" s="6">
        <f t="shared" si="12"/>
        <v>0</v>
      </c>
      <c r="F60" s="6">
        <f t="shared" si="13"/>
        <v>0</v>
      </c>
      <c r="G60" s="6">
        <f t="shared" si="14"/>
        <v>0</v>
      </c>
      <c r="H60" s="7"/>
      <c r="I60" s="6"/>
      <c r="J60" s="6"/>
      <c r="K60" s="6"/>
      <c r="L60" s="6"/>
      <c r="M60" s="6"/>
      <c r="N60" s="6"/>
      <c r="O60" s="29"/>
    </row>
    <row r="61" spans="1:15" ht="12.75" hidden="1">
      <c r="A61" s="6" t="str">
        <f t="shared" si="15"/>
        <v>6. Локомотив М - Шальке </v>
      </c>
      <c r="B61" s="6">
        <f t="shared" si="9"/>
        <v>0</v>
      </c>
      <c r="C61" s="34">
        <f t="shared" si="10"/>
        <v>1</v>
      </c>
      <c r="D61" s="6">
        <f t="shared" si="11"/>
        <v>1</v>
      </c>
      <c r="E61" s="6">
        <f t="shared" si="12"/>
        <v>0</v>
      </c>
      <c r="F61" s="6">
        <f t="shared" si="13"/>
        <v>0</v>
      </c>
      <c r="G61" s="6">
        <f t="shared" si="14"/>
        <v>0</v>
      </c>
      <c r="H61" s="7"/>
      <c r="I61" s="6"/>
      <c r="J61" s="6"/>
      <c r="K61" s="6"/>
      <c r="L61" s="6"/>
      <c r="M61" s="6"/>
      <c r="N61" s="6"/>
      <c r="O61" s="29"/>
    </row>
    <row r="62" spans="1:15" ht="12.75" hidden="1">
      <c r="A62" s="6" t="str">
        <f t="shared" si="15"/>
        <v>7. Наполи - Ливерпуль </v>
      </c>
      <c r="B62" s="6">
        <f t="shared" si="9"/>
        <v>1</v>
      </c>
      <c r="C62" s="34">
        <f t="shared" si="10"/>
        <v>0</v>
      </c>
      <c r="D62" s="6">
        <f t="shared" si="11"/>
        <v>1</v>
      </c>
      <c r="E62" s="6">
        <f t="shared" si="12"/>
        <v>0</v>
      </c>
      <c r="F62" s="6">
        <f t="shared" si="13"/>
        <v>1</v>
      </c>
      <c r="G62" s="6">
        <f t="shared" si="14"/>
        <v>0</v>
      </c>
      <c r="H62" s="7"/>
      <c r="I62" s="6"/>
      <c r="J62" s="6"/>
      <c r="K62" s="6"/>
      <c r="L62" s="6"/>
      <c r="M62" s="6"/>
      <c r="N62" s="6"/>
      <c r="O62" s="29"/>
    </row>
    <row r="63" spans="1:15" ht="12.75" hidden="1">
      <c r="A63" s="6" t="str">
        <f t="shared" si="15"/>
        <v>8. Порту - Галатасарай </v>
      </c>
      <c r="B63" s="6">
        <f t="shared" si="9"/>
        <v>0</v>
      </c>
      <c r="C63" s="34">
        <f t="shared" si="10"/>
        <v>0</v>
      </c>
      <c r="D63" s="6">
        <f t="shared" si="11"/>
        <v>0</v>
      </c>
      <c r="E63" s="6">
        <f t="shared" si="12"/>
        <v>1</v>
      </c>
      <c r="F63" s="6">
        <f t="shared" si="13"/>
        <v>0</v>
      </c>
      <c r="G63" s="6">
        <f t="shared" si="14"/>
        <v>0</v>
      </c>
      <c r="H63" s="7"/>
      <c r="I63" s="6"/>
      <c r="J63" s="6"/>
      <c r="K63" s="6"/>
      <c r="L63" s="6"/>
      <c r="M63" s="6"/>
      <c r="N63" s="6"/>
      <c r="O63" s="29"/>
    </row>
    <row r="64" spans="1:15" ht="12.75" hidden="1">
      <c r="A64" s="6" t="str">
        <f t="shared" si="15"/>
        <v>9. ПСВ - Интер </v>
      </c>
      <c r="B64" s="6">
        <f t="shared" si="9"/>
        <v>0</v>
      </c>
      <c r="C64" s="34">
        <f t="shared" si="10"/>
        <v>1</v>
      </c>
      <c r="D64" s="6">
        <f t="shared" si="11"/>
        <v>0</v>
      </c>
      <c r="E64" s="6">
        <f t="shared" si="12"/>
        <v>1</v>
      </c>
      <c r="F64" s="6">
        <f t="shared" si="13"/>
        <v>1</v>
      </c>
      <c r="G64" s="6">
        <f t="shared" si="14"/>
        <v>0</v>
      </c>
      <c r="H64" s="7"/>
      <c r="I64" s="6"/>
      <c r="J64" s="6"/>
      <c r="K64" s="6"/>
      <c r="L64" s="6"/>
      <c r="M64" s="6"/>
      <c r="N64" s="6"/>
      <c r="O64" s="29"/>
    </row>
    <row r="65" spans="1:15" ht="12.75" hidden="1">
      <c r="A65" s="6" t="str">
        <f t="shared" si="15"/>
        <v>10. Тоттенхэм - Барселона </v>
      </c>
      <c r="B65" s="6">
        <f t="shared" si="9"/>
        <v>0</v>
      </c>
      <c r="C65" s="34">
        <f t="shared" si="10"/>
        <v>0</v>
      </c>
      <c r="D65" s="6">
        <f t="shared" si="11"/>
        <v>0</v>
      </c>
      <c r="E65" s="6">
        <f t="shared" si="12"/>
        <v>0</v>
      </c>
      <c r="F65" s="6">
        <f t="shared" si="13"/>
        <v>1</v>
      </c>
      <c r="G65" s="6">
        <f t="shared" si="14"/>
        <v>0</v>
      </c>
      <c r="H65" s="7"/>
      <c r="I65" s="6"/>
      <c r="J65" s="6"/>
      <c r="K65" s="6"/>
      <c r="L65" s="6"/>
      <c r="M65" s="6"/>
      <c r="N65" s="6"/>
      <c r="O65" s="29"/>
    </row>
    <row r="66" spans="1:15" ht="12.75" hidden="1">
      <c r="A66" s="6"/>
      <c r="B66" s="6"/>
      <c r="C66" s="34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9"/>
    </row>
    <row r="67" spans="1:15" ht="12.75" hidden="1">
      <c r="A67" s="6" t="s">
        <v>4</v>
      </c>
      <c r="B67" s="35" t="str">
        <f aca="true" t="shared" si="16" ref="B67:G67">B15</f>
        <v>Гур</v>
      </c>
      <c r="C67" s="35" t="str">
        <f t="shared" si="16"/>
        <v>Спа</v>
      </c>
      <c r="D67" s="35" t="str">
        <f t="shared" si="16"/>
        <v>Атл</v>
      </c>
      <c r="E67" s="35" t="str">
        <f t="shared" si="16"/>
        <v>Инт</v>
      </c>
      <c r="F67" s="35" t="str">
        <f t="shared" si="16"/>
        <v>Мил</v>
      </c>
      <c r="G67" s="35" t="str">
        <f t="shared" si="16"/>
        <v>ПСЖ</v>
      </c>
      <c r="H67" s="7"/>
      <c r="I67" s="6"/>
      <c r="J67" s="6"/>
      <c r="K67" s="6"/>
      <c r="L67" s="6"/>
      <c r="M67" s="6"/>
      <c r="N67" s="6"/>
      <c r="O67" s="29"/>
    </row>
    <row r="68" spans="1:15" ht="12.75" hidden="1">
      <c r="A68" s="6" t="str">
        <f>A2</f>
        <v>1. Хоффенхайм - М. Сити </v>
      </c>
      <c r="B68" s="6">
        <f aca="true" t="shared" si="17" ref="B68:B77">IF(B44&gt;C44,1,0)</f>
        <v>1</v>
      </c>
      <c r="C68" s="34">
        <f aca="true" t="shared" si="18" ref="C68:C77">IF(C44&gt;B44,1,0)</f>
        <v>0</v>
      </c>
      <c r="D68" s="6">
        <f aca="true" t="shared" si="19" ref="D68:D77">IF(D44&gt;E44,1,0)</f>
        <v>0</v>
      </c>
      <c r="E68" s="6">
        <f aca="true" t="shared" si="20" ref="E68:E77">IF(E44&gt;D44,1,0)</f>
        <v>0</v>
      </c>
      <c r="F68" s="6">
        <f aca="true" t="shared" si="21" ref="F68:F77">IF(F44&gt;G44,1,0)</f>
        <v>0</v>
      </c>
      <c r="G68" s="6">
        <f aca="true" t="shared" si="22" ref="G68:G77">IF(G44&gt;F44,1,0)</f>
        <v>1</v>
      </c>
      <c r="H68" s="7"/>
      <c r="I68" s="6"/>
      <c r="J68" s="6"/>
      <c r="K68" s="6"/>
      <c r="L68" s="6"/>
      <c r="M68" s="6"/>
      <c r="N68" s="6"/>
      <c r="O68" s="29"/>
    </row>
    <row r="69" spans="1:15" ht="12.75" hidden="1">
      <c r="A69" s="6" t="str">
        <f aca="true" t="shared" si="23" ref="A69:A77">A3</f>
        <v>2. АЕК Афины - Бенфика </v>
      </c>
      <c r="B69" s="6">
        <f t="shared" si="17"/>
        <v>1</v>
      </c>
      <c r="C69" s="34">
        <f t="shared" si="18"/>
        <v>0</v>
      </c>
      <c r="D69" s="6">
        <f t="shared" si="19"/>
        <v>1</v>
      </c>
      <c r="E69" s="6">
        <f t="shared" si="20"/>
        <v>0</v>
      </c>
      <c r="F69" s="6">
        <f t="shared" si="21"/>
        <v>0</v>
      </c>
      <c r="G69" s="6">
        <f t="shared" si="22"/>
        <v>1</v>
      </c>
      <c r="H69" s="7"/>
      <c r="I69" s="6"/>
      <c r="J69" s="6"/>
      <c r="K69" s="6"/>
      <c r="L69" s="6"/>
      <c r="M69" s="6"/>
      <c r="N69" s="6"/>
      <c r="O69" s="29"/>
    </row>
    <row r="70" spans="1:15" ht="12.75" hidden="1">
      <c r="A70" s="6" t="str">
        <f t="shared" si="23"/>
        <v>3. Лион - Шахтёр Д </v>
      </c>
      <c r="B70" s="6">
        <f t="shared" si="17"/>
        <v>0</v>
      </c>
      <c r="C70" s="34">
        <f t="shared" si="18"/>
        <v>0</v>
      </c>
      <c r="D70" s="6">
        <f t="shared" si="19"/>
        <v>1</v>
      </c>
      <c r="E70" s="6">
        <f t="shared" si="20"/>
        <v>0</v>
      </c>
      <c r="F70" s="6">
        <f t="shared" si="21"/>
        <v>1</v>
      </c>
      <c r="G70" s="6">
        <f t="shared" si="22"/>
        <v>0</v>
      </c>
      <c r="H70" s="7"/>
      <c r="I70" s="6"/>
      <c r="J70" s="6"/>
      <c r="K70" s="6"/>
      <c r="L70" s="6"/>
      <c r="M70" s="6"/>
      <c r="N70" s="6"/>
      <c r="O70" s="29"/>
    </row>
    <row r="71" spans="1:15" ht="12.75" hidden="1">
      <c r="A71" s="6" t="str">
        <f t="shared" si="23"/>
        <v>4. М. Юнайтед - Валенсия </v>
      </c>
      <c r="B71" s="6">
        <f t="shared" si="17"/>
        <v>0</v>
      </c>
      <c r="C71" s="34">
        <f t="shared" si="18"/>
        <v>0</v>
      </c>
      <c r="D71" s="6">
        <f t="shared" si="19"/>
        <v>0</v>
      </c>
      <c r="E71" s="6">
        <f t="shared" si="20"/>
        <v>1</v>
      </c>
      <c r="F71" s="6">
        <f t="shared" si="21"/>
        <v>0</v>
      </c>
      <c r="G71" s="6">
        <f t="shared" si="22"/>
        <v>1</v>
      </c>
      <c r="H71" s="7"/>
      <c r="I71" s="6"/>
      <c r="J71" s="6"/>
      <c r="K71" s="6"/>
      <c r="L71" s="6"/>
      <c r="M71" s="6"/>
      <c r="N71" s="6"/>
      <c r="O71" s="29"/>
    </row>
    <row r="72" spans="1:15" ht="12.75" hidden="1">
      <c r="A72" s="6" t="str">
        <f t="shared" si="23"/>
        <v>5. ЦСКА М - Реал М </v>
      </c>
      <c r="B72" s="6">
        <f t="shared" si="17"/>
        <v>0</v>
      </c>
      <c r="C72" s="34">
        <f t="shared" si="18"/>
        <v>0</v>
      </c>
      <c r="D72" s="6">
        <f t="shared" si="19"/>
        <v>0</v>
      </c>
      <c r="E72" s="6">
        <f t="shared" si="20"/>
        <v>0</v>
      </c>
      <c r="F72" s="6">
        <f t="shared" si="21"/>
        <v>0</v>
      </c>
      <c r="G72" s="6">
        <f t="shared" si="22"/>
        <v>0</v>
      </c>
      <c r="H72" s="7"/>
      <c r="I72" s="6"/>
      <c r="J72" s="6"/>
      <c r="K72" s="6"/>
      <c r="L72" s="6"/>
      <c r="M72" s="6"/>
      <c r="N72" s="6"/>
      <c r="O72" s="29"/>
    </row>
    <row r="73" spans="1:15" ht="12.75" hidden="1">
      <c r="A73" s="6" t="str">
        <f t="shared" si="23"/>
        <v>6. Локомотив М - Шальке </v>
      </c>
      <c r="B73" s="6">
        <f t="shared" si="17"/>
        <v>1</v>
      </c>
      <c r="C73" s="34">
        <f t="shared" si="18"/>
        <v>0</v>
      </c>
      <c r="D73" s="6">
        <f t="shared" si="19"/>
        <v>0</v>
      </c>
      <c r="E73" s="6">
        <f t="shared" si="20"/>
        <v>0</v>
      </c>
      <c r="F73" s="6">
        <f t="shared" si="21"/>
        <v>0</v>
      </c>
      <c r="G73" s="6">
        <f t="shared" si="22"/>
        <v>0</v>
      </c>
      <c r="H73" s="7"/>
      <c r="I73" s="6"/>
      <c r="J73" s="6"/>
      <c r="K73" s="6"/>
      <c r="L73" s="6"/>
      <c r="M73" s="6"/>
      <c r="N73" s="6"/>
      <c r="O73" s="29"/>
    </row>
    <row r="74" spans="1:15" ht="12.75" hidden="1">
      <c r="A74" s="6" t="str">
        <f t="shared" si="23"/>
        <v>7. Наполи - Ливерпуль </v>
      </c>
      <c r="B74" s="6">
        <f t="shared" si="17"/>
        <v>0</v>
      </c>
      <c r="C74" s="34">
        <f t="shared" si="18"/>
        <v>0</v>
      </c>
      <c r="D74" s="6">
        <f t="shared" si="19"/>
        <v>0</v>
      </c>
      <c r="E74" s="6">
        <f t="shared" si="20"/>
        <v>1</v>
      </c>
      <c r="F74" s="6">
        <f t="shared" si="21"/>
        <v>0</v>
      </c>
      <c r="G74" s="6">
        <f t="shared" si="22"/>
        <v>0</v>
      </c>
      <c r="H74" s="7"/>
      <c r="I74" s="6"/>
      <c r="J74" s="6"/>
      <c r="K74" s="6"/>
      <c r="L74" s="6"/>
      <c r="M74" s="6"/>
      <c r="N74" s="6"/>
      <c r="O74" s="29"/>
    </row>
    <row r="75" spans="1:15" ht="12.75" hidden="1">
      <c r="A75" s="6" t="str">
        <f t="shared" si="23"/>
        <v>8. Порту - Галатасарай </v>
      </c>
      <c r="B75" s="6">
        <f t="shared" si="17"/>
        <v>0</v>
      </c>
      <c r="C75" s="34">
        <f t="shared" si="18"/>
        <v>0</v>
      </c>
      <c r="D75" s="6">
        <f t="shared" si="19"/>
        <v>1</v>
      </c>
      <c r="E75" s="6">
        <f t="shared" si="20"/>
        <v>0</v>
      </c>
      <c r="F75" s="6">
        <f t="shared" si="21"/>
        <v>0</v>
      </c>
      <c r="G75" s="6">
        <f t="shared" si="22"/>
        <v>0</v>
      </c>
      <c r="H75" s="7"/>
      <c r="I75" s="6"/>
      <c r="J75" s="6"/>
      <c r="K75" s="6"/>
      <c r="L75" s="6"/>
      <c r="M75" s="6"/>
      <c r="N75" s="6"/>
      <c r="O75" s="29"/>
    </row>
    <row r="76" spans="1:15" ht="12.75" hidden="1">
      <c r="A76" s="6" t="str">
        <f t="shared" si="23"/>
        <v>9. ПСВ - Интер </v>
      </c>
      <c r="B76" s="6">
        <f t="shared" si="17"/>
        <v>0</v>
      </c>
      <c r="C76" s="34">
        <f t="shared" si="18"/>
        <v>1</v>
      </c>
      <c r="D76" s="6">
        <f t="shared" si="19"/>
        <v>0</v>
      </c>
      <c r="E76" s="6">
        <f t="shared" si="20"/>
        <v>0</v>
      </c>
      <c r="F76" s="6">
        <f t="shared" si="21"/>
        <v>0</v>
      </c>
      <c r="G76" s="6">
        <f t="shared" si="22"/>
        <v>0</v>
      </c>
      <c r="H76" s="7"/>
      <c r="I76" s="6"/>
      <c r="J76" s="6"/>
      <c r="K76" s="6"/>
      <c r="L76" s="6"/>
      <c r="M76" s="6"/>
      <c r="N76" s="6"/>
      <c r="O76" s="29"/>
    </row>
    <row r="77" spans="1:15" ht="12.75" hidden="1">
      <c r="A77" s="30" t="str">
        <f t="shared" si="23"/>
        <v>10. Тоттенхэм - Барселона </v>
      </c>
      <c r="B77" s="30">
        <f t="shared" si="17"/>
        <v>0</v>
      </c>
      <c r="C77" s="36">
        <f t="shared" si="18"/>
        <v>0</v>
      </c>
      <c r="D77" s="30">
        <f t="shared" si="19"/>
        <v>0</v>
      </c>
      <c r="E77" s="30">
        <f t="shared" si="20"/>
        <v>0</v>
      </c>
      <c r="F77" s="30">
        <f t="shared" si="21"/>
        <v>1</v>
      </c>
      <c r="G77" s="30">
        <f t="shared" si="22"/>
        <v>0</v>
      </c>
      <c r="H77" s="32"/>
      <c r="I77" s="30"/>
      <c r="J77" s="30"/>
      <c r="K77" s="30"/>
      <c r="L77" s="30"/>
      <c r="M77" s="30"/>
      <c r="N77" s="30"/>
      <c r="O77" s="33"/>
    </row>
    <row r="78" ht="12.75" hidden="1"/>
  </sheetData>
  <sheetProtection/>
  <mergeCells count="6">
    <mergeCell ref="B13:C13"/>
    <mergeCell ref="D13:E13"/>
    <mergeCell ref="F13:G13"/>
    <mergeCell ref="B27:C27"/>
    <mergeCell ref="D27:E27"/>
    <mergeCell ref="F27:G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zoomScale="85" zoomScaleNormal="85" zoomScalePageLayoutView="0" workbookViewId="0" topLeftCell="A82">
      <selection activeCell="H110" sqref="H110"/>
    </sheetView>
  </sheetViews>
  <sheetFormatPr defaultColWidth="9.00390625" defaultRowHeight="12.75"/>
  <cols>
    <col min="1" max="1" width="36.375" style="0" customWidth="1"/>
    <col min="2" max="12" width="5.75390625" style="0" customWidth="1"/>
  </cols>
  <sheetData>
    <row r="1" spans="1:8" ht="12.75">
      <c r="A1" s="41" t="str">
        <f>A!A1</f>
        <v>A. 3 тур. 02-03.10. </v>
      </c>
      <c r="B1" s="40" t="str">
        <f>A!B1</f>
        <v>М.Ю</v>
      </c>
      <c r="C1" s="40" t="str">
        <f>A!C1</f>
        <v>Лац</v>
      </c>
      <c r="D1" s="41" t="str">
        <f>A!D1</f>
        <v>Куб</v>
      </c>
      <c r="E1" s="41" t="str">
        <f>A!E1</f>
        <v>Мар</v>
      </c>
      <c r="F1" s="40" t="str">
        <f>A!F1</f>
        <v>Г.Р</v>
      </c>
      <c r="G1" s="40" t="str">
        <f>A!G1</f>
        <v>Чит</v>
      </c>
      <c r="H1" s="51" t="str">
        <f>A!H1</f>
        <v>Рез</v>
      </c>
    </row>
    <row r="2" spans="1:8" ht="12.75">
      <c r="A2" s="9" t="str">
        <f>A!A2</f>
        <v>1. Хоффенхайм - М. Сити </v>
      </c>
      <c r="B2" s="10">
        <f>A!B2</f>
        <v>2</v>
      </c>
      <c r="C2" s="10">
        <f>A!C2</f>
        <v>2</v>
      </c>
      <c r="D2" s="8">
        <f>A!D2</f>
        <v>2</v>
      </c>
      <c r="E2" s="8">
        <f>A!E2</f>
        <v>2</v>
      </c>
      <c r="F2" s="10">
        <f>A!F2</f>
        <v>2</v>
      </c>
      <c r="G2" s="10" t="str">
        <f>A!G2</f>
        <v>Х</v>
      </c>
      <c r="H2" s="52">
        <f>A!H2</f>
        <v>2</v>
      </c>
    </row>
    <row r="3" spans="1:8" ht="12.75">
      <c r="A3" s="9" t="str">
        <f>A!A3</f>
        <v>2. АЕК Афины - Бенфика </v>
      </c>
      <c r="B3" s="10">
        <f>A!B3</f>
        <v>2</v>
      </c>
      <c r="C3" s="10">
        <f>A!C3</f>
        <v>2</v>
      </c>
      <c r="D3" s="8">
        <f>A!D3</f>
        <v>2</v>
      </c>
      <c r="E3" s="8">
        <f>A!E3</f>
        <v>1</v>
      </c>
      <c r="F3" s="10">
        <f>A!F3</f>
        <v>2</v>
      </c>
      <c r="G3" s="10">
        <f>A!G3</f>
        <v>1</v>
      </c>
      <c r="H3" s="52">
        <f>A!H3</f>
        <v>2</v>
      </c>
    </row>
    <row r="4" spans="1:8" ht="12.75">
      <c r="A4" s="9" t="str">
        <f>A!A4</f>
        <v>3. Лион - Шахтёр Д </v>
      </c>
      <c r="B4" s="10">
        <f>A!B4</f>
        <v>1</v>
      </c>
      <c r="C4" s="10">
        <f>A!C4</f>
        <v>1</v>
      </c>
      <c r="D4" s="8">
        <f>A!D4</f>
        <v>1</v>
      </c>
      <c r="E4" s="8">
        <f>A!E4</f>
        <v>1</v>
      </c>
      <c r="F4" s="10" t="str">
        <f>A!F4</f>
        <v>Х</v>
      </c>
      <c r="G4" s="10">
        <f>A!G4</f>
        <v>1</v>
      </c>
      <c r="H4" s="52" t="str">
        <f>A!H4</f>
        <v>Х</v>
      </c>
    </row>
    <row r="5" spans="1:8" ht="12.75">
      <c r="A5" s="9" t="str">
        <f>A!A5</f>
        <v>4. М. Юнайтед - Валенсия </v>
      </c>
      <c r="B5" s="10">
        <f>A!B5</f>
        <v>1</v>
      </c>
      <c r="C5" s="10">
        <f>A!C5</f>
        <v>1</v>
      </c>
      <c r="D5" s="8">
        <f>A!D5</f>
        <v>1</v>
      </c>
      <c r="E5" s="8">
        <f>A!E5</f>
        <v>1</v>
      </c>
      <c r="F5" s="10">
        <f>A!F5</f>
        <v>1</v>
      </c>
      <c r="G5" s="10" t="str">
        <f>A!G5</f>
        <v>Х</v>
      </c>
      <c r="H5" s="52" t="str">
        <f>A!H5</f>
        <v>Х</v>
      </c>
    </row>
    <row r="6" spans="1:8" ht="12.75">
      <c r="A6" s="9" t="str">
        <f>A!A6</f>
        <v>5. ЦСКА М - Реал М </v>
      </c>
      <c r="B6" s="10">
        <f>A!B6</f>
        <v>2</v>
      </c>
      <c r="C6" s="10">
        <f>A!C6</f>
        <v>2</v>
      </c>
      <c r="D6" s="8">
        <f>A!D6</f>
        <v>2</v>
      </c>
      <c r="E6" s="8">
        <f>A!E6</f>
        <v>2</v>
      </c>
      <c r="F6" s="10">
        <f>A!F6</f>
        <v>2</v>
      </c>
      <c r="G6" s="10" t="str">
        <f>A!G6</f>
        <v>Х</v>
      </c>
      <c r="H6" s="52">
        <f>A!H6</f>
        <v>1</v>
      </c>
    </row>
    <row r="7" spans="1:8" ht="12.75">
      <c r="A7" s="9" t="str">
        <f>A!A7</f>
        <v>6. Локомотив М - Шальке </v>
      </c>
      <c r="B7" s="10">
        <f>A!B7</f>
        <v>2</v>
      </c>
      <c r="C7" s="10" t="str">
        <f>A!C7</f>
        <v>Х</v>
      </c>
      <c r="D7" s="8">
        <f>A!D7</f>
        <v>2</v>
      </c>
      <c r="E7" s="8">
        <f>A!E7</f>
        <v>2</v>
      </c>
      <c r="F7" s="10">
        <f>A!F7</f>
        <v>1</v>
      </c>
      <c r="G7" s="10" t="str">
        <f>A!G7</f>
        <v>Х</v>
      </c>
      <c r="H7" s="52">
        <f>A!H7</f>
        <v>2</v>
      </c>
    </row>
    <row r="8" spans="1:8" ht="12.75">
      <c r="A8" s="9" t="str">
        <f>A!A8</f>
        <v>7. Наполи - Ливерпуль </v>
      </c>
      <c r="B8" s="10">
        <f>A!B8</f>
        <v>21</v>
      </c>
      <c r="C8" s="10" t="str">
        <f>A!C8</f>
        <v>Х</v>
      </c>
      <c r="D8" s="8">
        <f>A!D8</f>
        <v>2</v>
      </c>
      <c r="E8" s="8">
        <f>A!E8</f>
        <v>2</v>
      </c>
      <c r="F8" s="10">
        <f>A!F8</f>
        <v>2</v>
      </c>
      <c r="G8" s="10">
        <f>A!G8</f>
        <v>1</v>
      </c>
      <c r="H8" s="52">
        <f>A!H8</f>
        <v>1</v>
      </c>
    </row>
    <row r="9" spans="1:8" ht="12.75">
      <c r="A9" s="9" t="str">
        <f>A!A9</f>
        <v>8. Порту - Галатасарай </v>
      </c>
      <c r="B9" s="10">
        <f>A!B9</f>
        <v>1</v>
      </c>
      <c r="C9" s="10">
        <f>A!C9</f>
        <v>1</v>
      </c>
      <c r="D9" s="8">
        <f>A!D9</f>
        <v>1</v>
      </c>
      <c r="E9" s="8">
        <f>A!E9</f>
        <v>1</v>
      </c>
      <c r="F9" s="10">
        <f>A!F9</f>
        <v>12</v>
      </c>
      <c r="G9" s="10">
        <f>A!G9</f>
        <v>1</v>
      </c>
      <c r="H9" s="52">
        <f>A!H9</f>
        <v>1</v>
      </c>
    </row>
    <row r="10" spans="1:8" ht="12.75">
      <c r="A10" s="9" t="str">
        <f>A!A10</f>
        <v>9. ПСВ - Интер </v>
      </c>
      <c r="B10" s="10">
        <f>A!B10</f>
        <v>2</v>
      </c>
      <c r="C10" s="10">
        <f>A!C10</f>
        <v>1</v>
      </c>
      <c r="D10" s="8">
        <f>A!D10</f>
        <v>2</v>
      </c>
      <c r="E10" s="8">
        <f>A!E10</f>
        <v>2</v>
      </c>
      <c r="F10" s="10" t="str">
        <f>A!F10</f>
        <v>Х</v>
      </c>
      <c r="G10" s="10">
        <f>A!G10</f>
        <v>2</v>
      </c>
      <c r="H10" s="52">
        <f>A!H10</f>
        <v>2</v>
      </c>
    </row>
    <row r="11" spans="1:8" ht="12.75">
      <c r="A11" s="9" t="str">
        <f>A!A11</f>
        <v>10. Тоттенхэм - Барселона </v>
      </c>
      <c r="B11" s="10">
        <f>A!B11</f>
        <v>2</v>
      </c>
      <c r="C11" s="10" t="str">
        <f>A!C11</f>
        <v>Х</v>
      </c>
      <c r="D11" s="8" t="str">
        <f>A!D11</f>
        <v>2Х</v>
      </c>
      <c r="E11" s="8">
        <f>A!E11</f>
        <v>1</v>
      </c>
      <c r="F11" s="10">
        <f>A!F11</f>
        <v>2</v>
      </c>
      <c r="G11" s="10" t="str">
        <f>A!G11</f>
        <v>Х</v>
      </c>
      <c r="H11" s="52">
        <f>A!H11</f>
        <v>2</v>
      </c>
    </row>
    <row r="12" spans="1:8" ht="12.75">
      <c r="A12" s="39" t="str">
        <f>A!A12</f>
        <v>Угадано </v>
      </c>
      <c r="B12" s="40">
        <f>A!B12</f>
        <v>7</v>
      </c>
      <c r="C12" s="40">
        <f>A!C12</f>
        <v>3</v>
      </c>
      <c r="D12" s="41">
        <f>A!D12</f>
        <v>6</v>
      </c>
      <c r="E12" s="41">
        <f>A!E12</f>
        <v>4</v>
      </c>
      <c r="F12" s="40">
        <f>A!F12</f>
        <v>5</v>
      </c>
      <c r="G12" s="40">
        <f>A!G12</f>
        <v>4</v>
      </c>
      <c r="H12" s="4"/>
    </row>
    <row r="13" spans="1:8" ht="12.75">
      <c r="A13" s="39" t="str">
        <f>A!A13</f>
        <v>Счёт</v>
      </c>
      <c r="B13" s="65" t="str">
        <f>A!B13</f>
        <v>4-0</v>
      </c>
      <c r="C13" s="65"/>
      <c r="D13" s="66" t="str">
        <f>A!D13</f>
        <v>2-0</v>
      </c>
      <c r="E13" s="66"/>
      <c r="F13" s="65" t="str">
        <f>A!F13</f>
        <v>4-3</v>
      </c>
      <c r="G13" s="65"/>
      <c r="H13" s="1"/>
    </row>
    <row r="14" spans="1:7" ht="12.75">
      <c r="A14" s="37"/>
      <c r="B14" s="24"/>
      <c r="C14" s="24"/>
      <c r="D14" s="24"/>
      <c r="E14" s="24"/>
      <c r="F14" s="24"/>
      <c r="G14" s="24"/>
    </row>
    <row r="15" spans="1:8" ht="12.75">
      <c r="A15" s="41" t="str">
        <f>A!A15</f>
        <v>A. 4 тур. 04.10. </v>
      </c>
      <c r="B15" s="40" t="str">
        <f>A!B15</f>
        <v>Чит</v>
      </c>
      <c r="C15" s="40" t="str">
        <f>A!C15</f>
        <v>М.Ю</v>
      </c>
      <c r="D15" s="41" t="str">
        <f>A!D15</f>
        <v>Лац</v>
      </c>
      <c r="E15" s="41" t="str">
        <f>A!E15</f>
        <v>Куб</v>
      </c>
      <c r="F15" s="40" t="str">
        <f>A!F15</f>
        <v>Мар</v>
      </c>
      <c r="G15" s="40" t="str">
        <f>A!G15</f>
        <v>Г.Р</v>
      </c>
      <c r="H15" s="51" t="str">
        <f>A!H15</f>
        <v>Рез</v>
      </c>
    </row>
    <row r="16" spans="1:8" ht="12.75">
      <c r="A16" s="9" t="str">
        <f>A!A16</f>
        <v>1. Астана - Ренн </v>
      </c>
      <c r="B16" s="10">
        <f>A!B16</f>
        <v>1</v>
      </c>
      <c r="C16" s="10">
        <f>A!C16</f>
        <v>1</v>
      </c>
      <c r="D16" s="8" t="str">
        <f>A!D16</f>
        <v>2Х</v>
      </c>
      <c r="E16" s="8">
        <f>A!E16</f>
        <v>1</v>
      </c>
      <c r="F16" s="10">
        <f>A!F16</f>
        <v>2</v>
      </c>
      <c r="G16" s="10">
        <f>A!G16</f>
        <v>1</v>
      </c>
      <c r="H16" s="52">
        <f>A!H16</f>
        <v>1</v>
      </c>
    </row>
    <row r="17" spans="1:8" ht="12.75">
      <c r="A17" s="9" t="str">
        <f>A!A17</f>
        <v>2. Русенборг - РБ Лейпциг </v>
      </c>
      <c r="B17" s="10" t="str">
        <f>A!B17</f>
        <v>Х</v>
      </c>
      <c r="C17" s="10">
        <f>A!C17</f>
        <v>2</v>
      </c>
      <c r="D17" s="8">
        <f>A!D17</f>
        <v>2</v>
      </c>
      <c r="E17" s="8">
        <f>A!E17</f>
        <v>2</v>
      </c>
      <c r="F17" s="10">
        <f>A!F17</f>
        <v>2</v>
      </c>
      <c r="G17" s="10">
        <f>A!G17</f>
        <v>2</v>
      </c>
      <c r="H17" s="52">
        <f>A!H17</f>
        <v>2</v>
      </c>
    </row>
    <row r="18" spans="1:8" ht="12.75">
      <c r="A18" s="9" t="str">
        <f>A!A18</f>
        <v>3. Цюрих - Лудогорец </v>
      </c>
      <c r="B18" s="10">
        <f>A!B18</f>
        <v>1</v>
      </c>
      <c r="C18" s="10">
        <f>A!C18</f>
        <v>1</v>
      </c>
      <c r="D18" s="8">
        <f>A!D18</f>
        <v>1</v>
      </c>
      <c r="E18" s="8">
        <f>A!E18</f>
        <v>1</v>
      </c>
      <c r="F18" s="10">
        <f>A!F18</f>
        <v>1</v>
      </c>
      <c r="G18" s="10">
        <f>A!G18</f>
        <v>1</v>
      </c>
      <c r="H18" s="52">
        <f>A!H18</f>
        <v>1</v>
      </c>
    </row>
    <row r="19" spans="1:8" ht="12.75">
      <c r="A19" s="9" t="str">
        <f>A!A19</f>
        <v>4. Айнтрахт - Лацио </v>
      </c>
      <c r="B19" s="10">
        <f>A!B19</f>
        <v>2</v>
      </c>
      <c r="C19" s="10">
        <f>A!C19</f>
        <v>1</v>
      </c>
      <c r="D19" s="8" t="str">
        <f>A!D19</f>
        <v>Х</v>
      </c>
      <c r="E19" s="8" t="str">
        <f>A!E19</f>
        <v>Х</v>
      </c>
      <c r="F19" s="10">
        <f>A!F19</f>
        <v>1</v>
      </c>
      <c r="G19" s="10">
        <f>A!G19</f>
        <v>1</v>
      </c>
      <c r="H19" s="52">
        <f>A!H19</f>
        <v>1</v>
      </c>
    </row>
    <row r="20" spans="1:8" ht="12.75">
      <c r="A20" s="9" t="str">
        <f>A!A20</f>
        <v>5. БАТЭ - ПАОК </v>
      </c>
      <c r="B20" s="10" t="str">
        <f>A!B20</f>
        <v>Х</v>
      </c>
      <c r="C20" s="10">
        <f>A!C20</f>
        <v>2</v>
      </c>
      <c r="D20" s="8" t="str">
        <f>A!D20</f>
        <v>Х</v>
      </c>
      <c r="E20" s="8">
        <f>A!E20</f>
        <v>2</v>
      </c>
      <c r="F20" s="10">
        <f>A!F20</f>
        <v>2</v>
      </c>
      <c r="G20" s="10">
        <f>A!G20</f>
        <v>1</v>
      </c>
      <c r="H20" s="52">
        <f>A!H20</f>
        <v>2</v>
      </c>
    </row>
    <row r="21" spans="1:8" ht="12.75">
      <c r="A21" s="9" t="str">
        <f>A!A21</f>
        <v>6. Краснодар - Севилья </v>
      </c>
      <c r="B21" s="10" t="str">
        <f>A!B21</f>
        <v>Х</v>
      </c>
      <c r="C21" s="10">
        <f>A!C21</f>
        <v>2</v>
      </c>
      <c r="D21" s="8" t="str">
        <f>A!D21</f>
        <v>Х</v>
      </c>
      <c r="E21" s="8">
        <f>A!E21</f>
        <v>1</v>
      </c>
      <c r="F21" s="10">
        <f>A!F21</f>
        <v>2</v>
      </c>
      <c r="G21" s="10">
        <f>A!G21</f>
        <v>2</v>
      </c>
      <c r="H21" s="52">
        <f>A!H21</f>
        <v>1</v>
      </c>
    </row>
    <row r="22" spans="1:8" ht="12.75">
      <c r="A22" s="9" t="str">
        <f>A!A22</f>
        <v>7. Мальмё - Бешикташ </v>
      </c>
      <c r="B22" s="10" t="str">
        <f>A!B22</f>
        <v>Х</v>
      </c>
      <c r="C22" s="10">
        <f>A!C22</f>
        <v>2</v>
      </c>
      <c r="D22" s="8" t="str">
        <f>A!D22</f>
        <v>Х</v>
      </c>
      <c r="E22" s="8">
        <f>A!E22</f>
        <v>2</v>
      </c>
      <c r="F22" s="10">
        <f>A!F22</f>
        <v>1</v>
      </c>
      <c r="G22" s="10">
        <f>A!G22</f>
        <v>2</v>
      </c>
      <c r="H22" s="52">
        <f>A!H22</f>
        <v>1</v>
      </c>
    </row>
    <row r="23" spans="1:8" ht="12.75">
      <c r="A23" s="9" t="str">
        <f>A!A23</f>
        <v>8. Рейнджерс - Радид Вена </v>
      </c>
      <c r="B23" s="10">
        <f>A!B23</f>
        <v>1</v>
      </c>
      <c r="C23" s="10">
        <f>A!C23</f>
        <v>1</v>
      </c>
      <c r="D23" s="8">
        <f>A!D23</f>
        <v>1</v>
      </c>
      <c r="E23" s="8">
        <f>A!E23</f>
        <v>1</v>
      </c>
      <c r="F23" s="10">
        <f>A!F23</f>
        <v>1</v>
      </c>
      <c r="G23" s="10">
        <f>A!G23</f>
        <v>1</v>
      </c>
      <c r="H23" s="52">
        <f>A!H23</f>
        <v>1</v>
      </c>
    </row>
    <row r="24" spans="1:8" ht="12.75">
      <c r="A24" s="9" t="str">
        <f>A!A24</f>
        <v>9. Спартак М - Вильяреал </v>
      </c>
      <c r="B24" s="10">
        <f>A!B24</f>
        <v>1</v>
      </c>
      <c r="C24" s="10">
        <f>A!C24</f>
        <v>2</v>
      </c>
      <c r="D24" s="8">
        <f>A!D24</f>
        <v>1</v>
      </c>
      <c r="E24" s="8" t="str">
        <f>A!E24</f>
        <v>Х</v>
      </c>
      <c r="F24" s="10" t="str">
        <f>A!F24</f>
        <v>Х</v>
      </c>
      <c r="G24" s="10">
        <f>A!G24</f>
        <v>2</v>
      </c>
      <c r="H24" s="53" t="str">
        <f>A!H24</f>
        <v>Х</v>
      </c>
    </row>
    <row r="25" spans="1:8" ht="12.75">
      <c r="A25" s="9" t="str">
        <f>A!A25</f>
        <v>10. Яблонец - Динамо К </v>
      </c>
      <c r="B25" s="10" t="str">
        <f>A!B25</f>
        <v>Х</v>
      </c>
      <c r="C25" s="10">
        <f>A!C25</f>
        <v>2</v>
      </c>
      <c r="D25" s="8">
        <f>A!D25</f>
        <v>2</v>
      </c>
      <c r="E25" s="8">
        <f>A!E25</f>
        <v>1</v>
      </c>
      <c r="F25" s="10" t="str">
        <f>A!F25</f>
        <v>Х</v>
      </c>
      <c r="G25" s="10">
        <f>A!G25</f>
        <v>2</v>
      </c>
      <c r="H25" s="52" t="str">
        <f>A!H25</f>
        <v>Х</v>
      </c>
    </row>
    <row r="26" spans="1:8" ht="12.75">
      <c r="A26" s="39" t="str">
        <f>A!A26</f>
        <v>Угадано </v>
      </c>
      <c r="B26" s="40">
        <f>A!B26</f>
        <v>4</v>
      </c>
      <c r="C26" s="40">
        <f>A!C26</f>
        <v>6</v>
      </c>
      <c r="D26" s="41">
        <f>A!D26</f>
        <v>3</v>
      </c>
      <c r="E26" s="41">
        <f>A!E26</f>
        <v>7</v>
      </c>
      <c r="F26" s="40">
        <f>A!F26</f>
        <v>8</v>
      </c>
      <c r="G26" s="40">
        <f>A!G26</f>
        <v>5</v>
      </c>
      <c r="H26" s="24"/>
    </row>
    <row r="27" spans="1:8" ht="12.75">
      <c r="A27" s="39" t="str">
        <f>A!A27</f>
        <v>Счёт</v>
      </c>
      <c r="B27" s="67" t="str">
        <f>A!B27</f>
        <v>1-3</v>
      </c>
      <c r="C27" s="68"/>
      <c r="D27" s="69" t="str">
        <f>A!D27</f>
        <v>0-4</v>
      </c>
      <c r="E27" s="70"/>
      <c r="F27" s="67" t="str">
        <f>A!F27</f>
        <v>4-1</v>
      </c>
      <c r="G27" s="68"/>
      <c r="H27" s="1"/>
    </row>
    <row r="28" spans="1:7" ht="12.75">
      <c r="A28" s="38"/>
      <c r="D28" s="11"/>
      <c r="E28" s="11"/>
      <c r="F28" s="11"/>
      <c r="G28" s="11"/>
    </row>
    <row r="29" spans="1:8" ht="12.75">
      <c r="A29" s="41" t="str">
        <f>B!A1</f>
        <v>B. 3 тур. 02-03.10. </v>
      </c>
      <c r="B29" s="40" t="str">
        <f>B!B1</f>
        <v>Бор</v>
      </c>
      <c r="C29" s="40" t="str">
        <f>B!C1</f>
        <v>Нью</v>
      </c>
      <c r="D29" s="41" t="str">
        <f>B!D1</f>
        <v>Деп</v>
      </c>
      <c r="E29" s="41" t="str">
        <f>B!E1</f>
        <v>Аяк</v>
      </c>
      <c r="F29" s="40" t="str">
        <f>B!F1</f>
        <v>Дин</v>
      </c>
      <c r="G29" s="40" t="str">
        <f>B!G1</f>
        <v>Гра</v>
      </c>
      <c r="H29" s="51" t="str">
        <f>B!H1</f>
        <v>Рез</v>
      </c>
    </row>
    <row r="30" spans="1:8" ht="12.75">
      <c r="A30" s="44" t="str">
        <f>B!A2</f>
        <v>1. Хоффенхайм - М. Сити </v>
      </c>
      <c r="B30" s="42">
        <f>B!B2</f>
        <v>2</v>
      </c>
      <c r="C30" s="42">
        <f>B!C2</f>
        <v>2</v>
      </c>
      <c r="D30" s="43">
        <f>B!D2</f>
        <v>2</v>
      </c>
      <c r="E30" s="43">
        <f>B!E2</f>
        <v>2</v>
      </c>
      <c r="F30" s="42">
        <f>B!F2</f>
        <v>2</v>
      </c>
      <c r="G30" s="42">
        <f>B!G2</f>
        <v>2</v>
      </c>
      <c r="H30" s="54">
        <f>B!H2</f>
        <v>2</v>
      </c>
    </row>
    <row r="31" spans="1:8" ht="12.75">
      <c r="A31" s="44" t="str">
        <f>B!A3</f>
        <v>2. АЕК Афины - Бенфика </v>
      </c>
      <c r="B31" s="42">
        <f>B!B3</f>
        <v>2</v>
      </c>
      <c r="C31" s="42">
        <f>B!C3</f>
        <v>1</v>
      </c>
      <c r="D31" s="43">
        <f>B!D3</f>
        <v>2</v>
      </c>
      <c r="E31" s="43">
        <f>B!E3</f>
        <v>1</v>
      </c>
      <c r="F31" s="42">
        <f>B!F3</f>
        <v>2</v>
      </c>
      <c r="G31" s="42">
        <f>B!G3</f>
        <v>1</v>
      </c>
      <c r="H31" s="54">
        <f>B!H3</f>
        <v>2</v>
      </c>
    </row>
    <row r="32" spans="1:8" ht="12.75">
      <c r="A32" s="44" t="str">
        <f>B!A4</f>
        <v>3. Лион - Шахтёр Д </v>
      </c>
      <c r="B32" s="42">
        <f>B!B4</f>
        <v>1</v>
      </c>
      <c r="C32" s="42">
        <f>B!C4</f>
        <v>1</v>
      </c>
      <c r="D32" s="43">
        <f>B!D4</f>
        <v>1</v>
      </c>
      <c r="E32" s="43">
        <f>B!E4</f>
        <v>2</v>
      </c>
      <c r="F32" s="42">
        <f>B!F4</f>
        <v>1</v>
      </c>
      <c r="G32" s="42">
        <f>B!G4</f>
        <v>1</v>
      </c>
      <c r="H32" s="54" t="str">
        <f>B!H4</f>
        <v>Х</v>
      </c>
    </row>
    <row r="33" spans="1:8" ht="12.75">
      <c r="A33" s="44" t="str">
        <f>B!A5</f>
        <v>4. М. Юнайтед - Валенсия </v>
      </c>
      <c r="B33" s="42">
        <f>B!B5</f>
        <v>1</v>
      </c>
      <c r="C33" s="42">
        <f>B!C5</f>
        <v>1</v>
      </c>
      <c r="D33" s="43">
        <f>B!D5</f>
        <v>1</v>
      </c>
      <c r="E33" s="43">
        <f>B!E5</f>
        <v>1</v>
      </c>
      <c r="F33" s="42">
        <f>B!F5</f>
        <v>1</v>
      </c>
      <c r="G33" s="42">
        <f>B!G5</f>
        <v>1</v>
      </c>
      <c r="H33" s="54" t="str">
        <f>B!H5</f>
        <v>Х</v>
      </c>
    </row>
    <row r="34" spans="1:12" ht="12.75">
      <c r="A34" s="44" t="str">
        <f>B!A6</f>
        <v>5. ЦСКА М - Реал М </v>
      </c>
      <c r="B34" s="42">
        <f>B!B6</f>
        <v>2</v>
      </c>
      <c r="C34" s="42">
        <f>B!C6</f>
        <v>2</v>
      </c>
      <c r="D34" s="43">
        <f>B!D6</f>
        <v>2</v>
      </c>
      <c r="E34" s="43">
        <f>B!E6</f>
        <v>2</v>
      </c>
      <c r="F34" s="42">
        <f>B!F6</f>
        <v>2</v>
      </c>
      <c r="G34" s="42">
        <f>B!G6</f>
        <v>2</v>
      </c>
      <c r="H34" s="54">
        <f>B!H6</f>
        <v>1</v>
      </c>
      <c r="L34" s="6"/>
    </row>
    <row r="35" spans="1:8" ht="12.75">
      <c r="A35" s="44" t="str">
        <f>B!A7</f>
        <v>6. Локомотив М - Шальке </v>
      </c>
      <c r="B35" s="42" t="str">
        <f>B!B7</f>
        <v>1Х</v>
      </c>
      <c r="C35" s="42" t="str">
        <f>B!C7</f>
        <v>Х</v>
      </c>
      <c r="D35" s="43" t="str">
        <f>B!D7</f>
        <v>1Х</v>
      </c>
      <c r="E35" s="43">
        <f>B!E7</f>
        <v>2</v>
      </c>
      <c r="F35" s="42">
        <f>B!F7</f>
        <v>21</v>
      </c>
      <c r="G35" s="42">
        <f>B!G7</f>
        <v>1</v>
      </c>
      <c r="H35" s="54">
        <f>B!H7</f>
        <v>2</v>
      </c>
    </row>
    <row r="36" spans="1:8" ht="12.75">
      <c r="A36" s="44" t="str">
        <f>B!A8</f>
        <v>7. Наполи - Ливерпуль </v>
      </c>
      <c r="B36" s="42">
        <f>B!B8</f>
        <v>1</v>
      </c>
      <c r="C36" s="42">
        <f>B!C8</f>
        <v>1</v>
      </c>
      <c r="D36" s="43">
        <f>B!D8</f>
        <v>2</v>
      </c>
      <c r="E36" s="43">
        <f>B!E8</f>
        <v>1</v>
      </c>
      <c r="F36" s="42">
        <f>B!F8</f>
        <v>2</v>
      </c>
      <c r="G36" s="42">
        <f>B!G8</f>
        <v>2</v>
      </c>
      <c r="H36" s="54">
        <f>B!H8</f>
        <v>1</v>
      </c>
    </row>
    <row r="37" spans="1:8" ht="12.75">
      <c r="A37" s="44" t="str">
        <f>B!A9</f>
        <v>8. Порту - Галатасарай </v>
      </c>
      <c r="B37" s="42">
        <f>B!B9</f>
        <v>1</v>
      </c>
      <c r="C37" s="42">
        <f>B!C9</f>
        <v>1</v>
      </c>
      <c r="D37" s="43">
        <f>B!D9</f>
        <v>1</v>
      </c>
      <c r="E37" s="43">
        <f>B!E9</f>
        <v>1</v>
      </c>
      <c r="F37" s="42">
        <f>B!F9</f>
        <v>1</v>
      </c>
      <c r="G37" s="42">
        <f>B!G9</f>
        <v>1</v>
      </c>
      <c r="H37" s="55">
        <f>B!H9</f>
        <v>1</v>
      </c>
    </row>
    <row r="38" spans="1:8" ht="12.75">
      <c r="A38" s="44" t="str">
        <f>B!A10</f>
        <v>9. ПСВ - Интер </v>
      </c>
      <c r="B38" s="42">
        <f>B!B10</f>
        <v>2</v>
      </c>
      <c r="C38" s="42">
        <f>B!C10</f>
        <v>2</v>
      </c>
      <c r="D38" s="43">
        <f>B!D10</f>
        <v>2</v>
      </c>
      <c r="E38" s="43" t="str">
        <f>B!E10</f>
        <v>Х</v>
      </c>
      <c r="F38" s="42">
        <f>B!F10</f>
        <v>2</v>
      </c>
      <c r="G38" s="42">
        <f>B!G10</f>
        <v>2</v>
      </c>
      <c r="H38" s="54">
        <f>B!H10</f>
        <v>2</v>
      </c>
    </row>
    <row r="39" spans="1:8" ht="12.75">
      <c r="A39" s="44" t="str">
        <f>B!A11</f>
        <v>10. Тоттенхэм - Барселона </v>
      </c>
      <c r="B39" s="42" t="str">
        <f>B!B11</f>
        <v>Х</v>
      </c>
      <c r="C39" s="42">
        <f>B!C11</f>
        <v>2</v>
      </c>
      <c r="D39" s="43">
        <f>B!D11</f>
        <v>2</v>
      </c>
      <c r="E39" s="43">
        <f>B!E11</f>
        <v>2</v>
      </c>
      <c r="F39" s="42">
        <f>B!F11</f>
        <v>2</v>
      </c>
      <c r="G39" s="42">
        <f>B!G11</f>
        <v>2</v>
      </c>
      <c r="H39" s="54">
        <f>B!H11</f>
        <v>2</v>
      </c>
    </row>
    <row r="40" spans="1:8" ht="12.75">
      <c r="A40" s="39" t="str">
        <f>B!A12</f>
        <v>Угадано </v>
      </c>
      <c r="B40" s="40">
        <f>B!B12</f>
        <v>5</v>
      </c>
      <c r="C40" s="40">
        <f>B!C12</f>
        <v>5</v>
      </c>
      <c r="D40" s="41">
        <f>B!D12</f>
        <v>5</v>
      </c>
      <c r="E40" s="41">
        <f>B!E12</f>
        <v>5</v>
      </c>
      <c r="F40" s="40">
        <f>B!F12</f>
        <v>6</v>
      </c>
      <c r="G40" s="40">
        <f>B!G12</f>
        <v>4</v>
      </c>
      <c r="H40" s="2"/>
    </row>
    <row r="41" spans="1:8" ht="12.75">
      <c r="A41" s="39" t="str">
        <f>B!A13</f>
        <v>Счёт</v>
      </c>
      <c r="B41" s="65" t="str">
        <f>B!B13</f>
        <v>1-1</v>
      </c>
      <c r="C41" s="65"/>
      <c r="D41" s="66" t="str">
        <f>B!D13</f>
        <v>2-2</v>
      </c>
      <c r="E41" s="66"/>
      <c r="F41" s="65" t="str">
        <f>B!F13</f>
        <v>2-0</v>
      </c>
      <c r="G41" s="65"/>
      <c r="H41" s="1"/>
    </row>
    <row r="43" spans="1:8" ht="12.75">
      <c r="A43" s="41" t="str">
        <f>B!A15</f>
        <v>B. 4 тур. 04.10. </v>
      </c>
      <c r="B43" s="40" t="str">
        <f>B!B15</f>
        <v>Гра</v>
      </c>
      <c r="C43" s="40" t="str">
        <f>B!C15</f>
        <v>Бор</v>
      </c>
      <c r="D43" s="41" t="str">
        <f>B!D15</f>
        <v>Нью</v>
      </c>
      <c r="E43" s="41" t="str">
        <f>B!E15</f>
        <v>Деп</v>
      </c>
      <c r="F43" s="40" t="str">
        <f>B!F15</f>
        <v>Аяк</v>
      </c>
      <c r="G43" s="40" t="str">
        <f>B!G15</f>
        <v>Дин</v>
      </c>
      <c r="H43" s="51" t="str">
        <f>B!H15</f>
        <v>Рез</v>
      </c>
    </row>
    <row r="44" spans="1:8" ht="12.75">
      <c r="A44" s="44" t="str">
        <f>B!A16</f>
        <v>1. Астана - Ренн </v>
      </c>
      <c r="B44" s="42">
        <f>B!B16</f>
        <v>2</v>
      </c>
      <c r="C44" s="42">
        <f>B!C16</f>
        <v>1</v>
      </c>
      <c r="D44" s="43">
        <f>B!D16</f>
        <v>2</v>
      </c>
      <c r="E44" s="43">
        <f>B!E16</f>
        <v>1</v>
      </c>
      <c r="F44" s="42">
        <f>B!F16</f>
        <v>2</v>
      </c>
      <c r="G44" s="42">
        <f>B!G16</f>
        <v>1</v>
      </c>
      <c r="H44" s="54">
        <f>B!H16</f>
        <v>1</v>
      </c>
    </row>
    <row r="45" spans="1:8" ht="12.75">
      <c r="A45" s="44" t="str">
        <f>B!A17</f>
        <v>2. Русенборг - РБ Лейпциг </v>
      </c>
      <c r="B45" s="42">
        <f>B!B17</f>
        <v>2</v>
      </c>
      <c r="C45" s="42">
        <f>B!C17</f>
        <v>2</v>
      </c>
      <c r="D45" s="43">
        <f>B!D17</f>
        <v>2</v>
      </c>
      <c r="E45" s="43">
        <f>B!E17</f>
        <v>2</v>
      </c>
      <c r="F45" s="42">
        <f>B!F17</f>
        <v>2</v>
      </c>
      <c r="G45" s="42">
        <f>B!G17</f>
        <v>2</v>
      </c>
      <c r="H45" s="54">
        <f>B!H17</f>
        <v>2</v>
      </c>
    </row>
    <row r="46" spans="1:8" ht="12.75">
      <c r="A46" s="44" t="str">
        <f>B!A18</f>
        <v>3. Цюрих - Лудогорец </v>
      </c>
      <c r="B46" s="42">
        <f>B!B18</f>
        <v>2</v>
      </c>
      <c r="C46" s="42" t="str">
        <f>B!C18</f>
        <v>Х</v>
      </c>
      <c r="D46" s="43">
        <f>B!D18</f>
        <v>1</v>
      </c>
      <c r="E46" s="43">
        <f>B!E18</f>
        <v>1</v>
      </c>
      <c r="F46" s="42" t="str">
        <f>B!F18</f>
        <v>Х</v>
      </c>
      <c r="G46" s="42">
        <f>B!G18</f>
        <v>1</v>
      </c>
      <c r="H46" s="54">
        <f>B!H18</f>
        <v>1</v>
      </c>
    </row>
    <row r="47" spans="1:8" ht="12.75">
      <c r="A47" s="44" t="str">
        <f>B!A19</f>
        <v>4. Айнтрахт - Лацио </v>
      </c>
      <c r="B47" s="42" t="str">
        <f>B!B19</f>
        <v>2Х</v>
      </c>
      <c r="C47" s="42">
        <f>B!C19</f>
        <v>1</v>
      </c>
      <c r="D47" s="43">
        <f>B!D19</f>
        <v>1</v>
      </c>
      <c r="E47" s="43">
        <f>B!E19</f>
        <v>2</v>
      </c>
      <c r="F47" s="42" t="str">
        <f>B!F19</f>
        <v>Х</v>
      </c>
      <c r="G47" s="42">
        <f>B!G19</f>
        <v>1</v>
      </c>
      <c r="H47" s="54">
        <f>B!H19</f>
        <v>1</v>
      </c>
    </row>
    <row r="48" spans="1:8" ht="12.75">
      <c r="A48" s="44" t="str">
        <f>B!A20</f>
        <v>5. БАТЭ - ПАОК </v>
      </c>
      <c r="B48" s="42">
        <f>B!B20</f>
        <v>1</v>
      </c>
      <c r="C48" s="42">
        <f>B!C20</f>
        <v>2</v>
      </c>
      <c r="D48" s="43">
        <f>B!D20</f>
        <v>2</v>
      </c>
      <c r="E48" s="43">
        <f>B!E20</f>
        <v>1</v>
      </c>
      <c r="F48" s="42" t="str">
        <f>B!F20</f>
        <v>1Х</v>
      </c>
      <c r="G48" s="42">
        <f>B!G20</f>
        <v>2</v>
      </c>
      <c r="H48" s="54">
        <f>B!H20</f>
        <v>2</v>
      </c>
    </row>
    <row r="49" spans="1:8" ht="12.75">
      <c r="A49" s="44" t="str">
        <f>B!A21</f>
        <v>6. Краснодар - Севилья </v>
      </c>
      <c r="B49" s="42">
        <f>B!B21</f>
        <v>2</v>
      </c>
      <c r="C49" s="42">
        <f>B!C21</f>
        <v>2</v>
      </c>
      <c r="D49" s="43" t="str">
        <f>B!D21</f>
        <v>Х2</v>
      </c>
      <c r="E49" s="43">
        <f>B!E21</f>
        <v>1</v>
      </c>
      <c r="F49" s="42">
        <f>B!F21</f>
        <v>2</v>
      </c>
      <c r="G49" s="42">
        <f>B!G21</f>
        <v>2</v>
      </c>
      <c r="H49" s="54">
        <f>B!H21</f>
        <v>1</v>
      </c>
    </row>
    <row r="50" spans="1:8" ht="12.75">
      <c r="A50" s="44" t="str">
        <f>B!A22</f>
        <v>7. Мальмё - Бешикташ </v>
      </c>
      <c r="B50" s="42">
        <f>B!B22</f>
        <v>2</v>
      </c>
      <c r="C50" s="42">
        <f>B!C22</f>
        <v>2</v>
      </c>
      <c r="D50" s="43">
        <f>B!D22</f>
        <v>1</v>
      </c>
      <c r="E50" s="43">
        <f>B!E22</f>
        <v>2</v>
      </c>
      <c r="F50" s="42">
        <f>B!F22</f>
        <v>2</v>
      </c>
      <c r="G50" s="42">
        <f>B!G22</f>
        <v>2</v>
      </c>
      <c r="H50" s="54">
        <f>B!H22</f>
        <v>1</v>
      </c>
    </row>
    <row r="51" spans="1:8" ht="12.75">
      <c r="A51" s="44" t="str">
        <f>B!A23</f>
        <v>8. Рейнджерс - Радид Вена </v>
      </c>
      <c r="B51" s="42">
        <f>B!B23</f>
        <v>1</v>
      </c>
      <c r="C51" s="42">
        <f>B!C23</f>
        <v>1</v>
      </c>
      <c r="D51" s="43">
        <f>B!D23</f>
        <v>1</v>
      </c>
      <c r="E51" s="43">
        <f>B!E23</f>
        <v>1</v>
      </c>
      <c r="F51" s="42">
        <f>B!F23</f>
        <v>1</v>
      </c>
      <c r="G51" s="42">
        <f>B!G23</f>
        <v>1</v>
      </c>
      <c r="H51" s="54">
        <f>B!H23</f>
        <v>1</v>
      </c>
    </row>
    <row r="52" spans="1:8" ht="12.75">
      <c r="A52" s="44" t="str">
        <f>B!A24</f>
        <v>9. Спартак М - Вильяреал </v>
      </c>
      <c r="B52" s="42">
        <f>B!B24</f>
        <v>1</v>
      </c>
      <c r="C52" s="42" t="str">
        <f>B!C24</f>
        <v>Х</v>
      </c>
      <c r="D52" s="43" t="str">
        <f>B!D24</f>
        <v>Х</v>
      </c>
      <c r="E52" s="43">
        <f>B!E24</f>
        <v>2</v>
      </c>
      <c r="F52" s="42">
        <f>B!F24</f>
        <v>1</v>
      </c>
      <c r="G52" s="42">
        <f>B!G24</f>
        <v>2</v>
      </c>
      <c r="H52" s="55" t="str">
        <f>B!H24</f>
        <v>Х</v>
      </c>
    </row>
    <row r="53" spans="1:8" ht="12.75">
      <c r="A53" s="44" t="str">
        <f>B!A25</f>
        <v>10. Яблонец - Динамо К </v>
      </c>
      <c r="B53" s="42">
        <f>B!B25</f>
        <v>2</v>
      </c>
      <c r="C53" s="42">
        <f>B!C25</f>
        <v>1</v>
      </c>
      <c r="D53" s="43">
        <f>B!D25</f>
        <v>1</v>
      </c>
      <c r="E53" s="43">
        <f>B!E25</f>
        <v>2</v>
      </c>
      <c r="F53" s="42">
        <f>B!F25</f>
        <v>2</v>
      </c>
      <c r="G53" s="42">
        <f>B!G25</f>
        <v>2</v>
      </c>
      <c r="H53" s="54" t="str">
        <f>B!H25</f>
        <v>Х</v>
      </c>
    </row>
    <row r="54" spans="1:8" ht="12.75">
      <c r="A54" s="39" t="str">
        <f>B!A26</f>
        <v>Угадано </v>
      </c>
      <c r="B54" s="40">
        <f>B!B26</f>
        <v>2</v>
      </c>
      <c r="C54" s="40">
        <f>B!C26</f>
        <v>6</v>
      </c>
      <c r="D54" s="41">
        <f>B!D26</f>
        <v>7</v>
      </c>
      <c r="E54" s="41">
        <f>B!E26</f>
        <v>5</v>
      </c>
      <c r="F54" s="40">
        <f>B!F26</f>
        <v>2</v>
      </c>
      <c r="G54" s="40">
        <f>B!G26</f>
        <v>6</v>
      </c>
      <c r="H54" s="2"/>
    </row>
    <row r="55" spans="1:8" ht="12.75">
      <c r="A55" s="39" t="str">
        <f>B!A27</f>
        <v>Счёт</v>
      </c>
      <c r="B55" s="65" t="str">
        <f>B!B27</f>
        <v>0-4</v>
      </c>
      <c r="C55" s="65"/>
      <c r="D55" s="66" t="str">
        <f>B!D27</f>
        <v>4-2</v>
      </c>
      <c r="E55" s="66"/>
      <c r="F55" s="65" t="str">
        <f>B!F27</f>
        <v>0-4</v>
      </c>
      <c r="G55" s="65"/>
      <c r="H55" s="1"/>
    </row>
    <row r="57" spans="1:8" ht="12.75">
      <c r="A57" s="41" t="str">
        <f>C!A1</f>
        <v>C. 3 тур. 02-03.10. </v>
      </c>
      <c r="B57" s="40" t="str">
        <f>C!B1</f>
        <v>Бар</v>
      </c>
      <c r="C57" s="40" t="str">
        <f>C!C1</f>
        <v>Зен</v>
      </c>
      <c r="D57" s="41" t="str">
        <f>C!D1</f>
        <v>Чер</v>
      </c>
      <c r="E57" s="41" t="str">
        <f>C!E1</f>
        <v>Бал</v>
      </c>
      <c r="F57" s="40" t="str">
        <f>C!F1</f>
        <v>Арс</v>
      </c>
      <c r="G57" s="40" t="str">
        <f>C!G1</f>
        <v>Фио</v>
      </c>
      <c r="H57" s="41" t="str">
        <f>C!H1</f>
        <v>Рез</v>
      </c>
    </row>
    <row r="58" spans="1:8" ht="12.75">
      <c r="A58" s="44" t="str">
        <f>C!A2</f>
        <v>1. Хоффенхайм - М. Сити </v>
      </c>
      <c r="B58" s="42">
        <f>C!B2</f>
        <v>2</v>
      </c>
      <c r="C58" s="42" t="str">
        <f>C!C2</f>
        <v>Х</v>
      </c>
      <c r="D58" s="43">
        <f>C!D2</f>
        <v>2</v>
      </c>
      <c r="E58" s="43">
        <f>C!E2</f>
        <v>2</v>
      </c>
      <c r="F58" s="42">
        <f>C!F2</f>
        <v>2</v>
      </c>
      <c r="G58" s="42">
        <f>C!G2</f>
        <v>2</v>
      </c>
      <c r="H58" s="58">
        <f>C!H2</f>
        <v>2</v>
      </c>
    </row>
    <row r="59" spans="1:8" ht="12.75">
      <c r="A59" s="44" t="str">
        <f>C!A3</f>
        <v>2. АЕК Афины - Бенфика </v>
      </c>
      <c r="B59" s="42">
        <f>C!B3</f>
        <v>2</v>
      </c>
      <c r="C59" s="42">
        <f>C!C3</f>
        <v>2</v>
      </c>
      <c r="D59" s="43">
        <f>C!D3</f>
        <v>2</v>
      </c>
      <c r="E59" s="43">
        <f>C!E3</f>
        <v>1</v>
      </c>
      <c r="F59" s="42">
        <f>C!F3</f>
        <v>2</v>
      </c>
      <c r="G59" s="42">
        <f>C!G3</f>
        <v>2</v>
      </c>
      <c r="H59" s="58">
        <f>C!H3</f>
        <v>2</v>
      </c>
    </row>
    <row r="60" spans="1:8" ht="12.75">
      <c r="A60" s="44" t="str">
        <f>C!A4</f>
        <v>3. Лион - Шахтёр Д </v>
      </c>
      <c r="B60" s="42">
        <f>C!B4</f>
        <v>1</v>
      </c>
      <c r="C60" s="42">
        <f>C!C4</f>
        <v>1</v>
      </c>
      <c r="D60" s="43">
        <f>C!D4</f>
        <v>1</v>
      </c>
      <c r="E60" s="43">
        <f>C!E4</f>
        <v>1</v>
      </c>
      <c r="F60" s="42" t="str">
        <f>C!F4</f>
        <v>Х1</v>
      </c>
      <c r="G60" s="42">
        <f>C!G4</f>
        <v>1</v>
      </c>
      <c r="H60" s="58" t="str">
        <f>C!H4</f>
        <v>Х</v>
      </c>
    </row>
    <row r="61" spans="1:8" ht="12.75">
      <c r="A61" s="44" t="str">
        <f>C!A5</f>
        <v>4. М. Юнайтед - Валенсия </v>
      </c>
      <c r="B61" s="42">
        <f>C!B5</f>
        <v>1</v>
      </c>
      <c r="C61" s="42">
        <f>C!C5</f>
        <v>1</v>
      </c>
      <c r="D61" s="43">
        <f>C!D5</f>
        <v>1</v>
      </c>
      <c r="E61" s="43">
        <f>C!E5</f>
        <v>1</v>
      </c>
      <c r="F61" s="42">
        <f>C!F5</f>
        <v>1</v>
      </c>
      <c r="G61" s="42">
        <f>C!G5</f>
        <v>1</v>
      </c>
      <c r="H61" s="58" t="str">
        <f>C!H5</f>
        <v>Х</v>
      </c>
    </row>
    <row r="62" spans="1:8" ht="12.75">
      <c r="A62" s="44" t="str">
        <f>C!A6</f>
        <v>5. ЦСКА М - Реал М </v>
      </c>
      <c r="B62" s="42">
        <f>C!B6</f>
        <v>2</v>
      </c>
      <c r="C62" s="42">
        <f>C!C6</f>
        <v>2</v>
      </c>
      <c r="D62" s="43">
        <f>C!D6</f>
        <v>2</v>
      </c>
      <c r="E62" s="43">
        <f>C!E6</f>
        <v>2</v>
      </c>
      <c r="F62" s="42">
        <f>C!F6</f>
        <v>2</v>
      </c>
      <c r="G62" s="42">
        <f>C!G6</f>
        <v>2</v>
      </c>
      <c r="H62" s="58">
        <f>C!H6</f>
        <v>1</v>
      </c>
    </row>
    <row r="63" spans="1:8" ht="12.75">
      <c r="A63" s="44" t="str">
        <f>C!A7</f>
        <v>6. Локомотив М - Шальке </v>
      </c>
      <c r="B63" s="42">
        <f>C!B7</f>
        <v>1</v>
      </c>
      <c r="C63" s="42" t="str">
        <f>C!C7</f>
        <v>Х</v>
      </c>
      <c r="D63" s="43">
        <f>C!D7</f>
        <v>2</v>
      </c>
      <c r="E63" s="43">
        <f>C!E7</f>
        <v>1</v>
      </c>
      <c r="F63" s="42">
        <f>C!F7</f>
        <v>1</v>
      </c>
      <c r="G63" s="42">
        <f>C!G7</f>
        <v>2</v>
      </c>
      <c r="H63" s="58">
        <f>C!H7</f>
        <v>2</v>
      </c>
    </row>
    <row r="64" spans="1:8" ht="12.75">
      <c r="A64" s="44" t="str">
        <f>C!A8</f>
        <v>7. Наполи - Ливерпуль </v>
      </c>
      <c r="B64" s="42" t="str">
        <f>C!B8</f>
        <v>2Х</v>
      </c>
      <c r="C64" s="42">
        <f>C!C8</f>
        <v>1</v>
      </c>
      <c r="D64" s="43">
        <f>C!D8</f>
        <v>2</v>
      </c>
      <c r="E64" s="43">
        <f>C!E8</f>
        <v>2</v>
      </c>
      <c r="F64" s="42">
        <f>C!F8</f>
        <v>2</v>
      </c>
      <c r="G64" s="42" t="str">
        <f>C!G8</f>
        <v>Х</v>
      </c>
      <c r="H64" s="58">
        <f>C!H8</f>
        <v>1</v>
      </c>
    </row>
    <row r="65" spans="1:8" ht="12.75">
      <c r="A65" s="44" t="str">
        <f>C!A9</f>
        <v>8. Порту - Галатасарай </v>
      </c>
      <c r="B65" s="42">
        <f>C!B9</f>
        <v>1</v>
      </c>
      <c r="C65" s="42">
        <f>C!C9</f>
        <v>1</v>
      </c>
      <c r="D65" s="43">
        <f>C!D9</f>
        <v>1</v>
      </c>
      <c r="E65" s="43">
        <f>C!E9</f>
        <v>1</v>
      </c>
      <c r="F65" s="42">
        <f>C!F9</f>
        <v>1</v>
      </c>
      <c r="G65" s="42">
        <f>C!G9</f>
        <v>1</v>
      </c>
      <c r="H65" s="58">
        <f>C!H9</f>
        <v>1</v>
      </c>
    </row>
    <row r="66" spans="1:8" ht="12.75">
      <c r="A66" s="44" t="str">
        <f>C!A10</f>
        <v>9. ПСВ - Интер </v>
      </c>
      <c r="B66" s="42">
        <f>C!B10</f>
        <v>2</v>
      </c>
      <c r="C66" s="42" t="str">
        <f>C!C10</f>
        <v>Х</v>
      </c>
      <c r="D66" s="43">
        <f>C!D10</f>
        <v>2</v>
      </c>
      <c r="E66" s="43">
        <f>C!E10</f>
        <v>1</v>
      </c>
      <c r="F66" s="42">
        <f>C!F10</f>
        <v>2</v>
      </c>
      <c r="G66" s="42" t="str">
        <f>C!G10</f>
        <v>Х</v>
      </c>
      <c r="H66" s="58">
        <f>C!H10</f>
        <v>2</v>
      </c>
    </row>
    <row r="67" spans="1:8" ht="12.75">
      <c r="A67" s="44" t="str">
        <f>C!A11</f>
        <v>10. Тоттенхэм - Барселона </v>
      </c>
      <c r="B67" s="42">
        <f>C!B11</f>
        <v>2</v>
      </c>
      <c r="C67" s="42">
        <f>C!C11</f>
        <v>2</v>
      </c>
      <c r="D67" s="43">
        <f>C!D11</f>
        <v>12</v>
      </c>
      <c r="E67" s="43" t="str">
        <f>C!E11</f>
        <v>Х</v>
      </c>
      <c r="F67" s="42">
        <f>C!F11</f>
        <v>2</v>
      </c>
      <c r="G67" s="42">
        <f>C!G11</f>
        <v>2</v>
      </c>
      <c r="H67" s="58">
        <f>C!H11</f>
        <v>2</v>
      </c>
    </row>
    <row r="68" spans="1:7" ht="12.75">
      <c r="A68" s="39" t="str">
        <f>C!A12</f>
        <v>Угадано </v>
      </c>
      <c r="B68" s="40">
        <f>C!B12</f>
        <v>5</v>
      </c>
      <c r="C68" s="40">
        <f>C!C12</f>
        <v>4</v>
      </c>
      <c r="D68" s="41">
        <f>C!D12</f>
        <v>6</v>
      </c>
      <c r="E68" s="41">
        <f>C!E12</f>
        <v>2</v>
      </c>
      <c r="F68" s="40">
        <f>C!F12</f>
        <v>6</v>
      </c>
      <c r="G68" s="40">
        <f>C!G12</f>
        <v>5</v>
      </c>
    </row>
    <row r="69" spans="1:7" ht="12.75">
      <c r="A69" s="39" t="str">
        <f>C!A13</f>
        <v>Счёт</v>
      </c>
      <c r="B69" s="65" t="str">
        <f>C!B13</f>
        <v>2-1</v>
      </c>
      <c r="C69" s="65"/>
      <c r="D69" s="66" t="str">
        <f>C!D13</f>
        <v>4-0</v>
      </c>
      <c r="E69" s="66"/>
      <c r="F69" s="65" t="str">
        <f>C!F13</f>
        <v>2-1</v>
      </c>
      <c r="G69" s="65"/>
    </row>
    <row r="71" spans="1:8" ht="12.75">
      <c r="A71" s="41" t="str">
        <f>C!A15</f>
        <v>C. 4 тур. 04.10. </v>
      </c>
      <c r="B71" s="40" t="str">
        <f>C!B15</f>
        <v>Фио</v>
      </c>
      <c r="C71" s="40" t="str">
        <f>C!C15</f>
        <v>Бар</v>
      </c>
      <c r="D71" s="41" t="str">
        <f>C!D15</f>
        <v>Зен</v>
      </c>
      <c r="E71" s="41" t="str">
        <f>C!E15</f>
        <v>Чер</v>
      </c>
      <c r="F71" s="40" t="str">
        <f>C!F15</f>
        <v>Бал</v>
      </c>
      <c r="G71" s="40" t="str">
        <f>C!G15</f>
        <v>Арс</v>
      </c>
      <c r="H71" s="41" t="str">
        <f>C!H15</f>
        <v>Рез</v>
      </c>
    </row>
    <row r="72" spans="1:8" ht="12.75">
      <c r="A72" s="44" t="str">
        <f>C!A16</f>
        <v>1. Астана - Ренн </v>
      </c>
      <c r="B72" s="42">
        <f>C!B16</f>
        <v>2</v>
      </c>
      <c r="C72" s="42">
        <f>C!C16</f>
        <v>1</v>
      </c>
      <c r="D72" s="43">
        <f>C!D16</f>
        <v>1</v>
      </c>
      <c r="E72" s="43">
        <f>C!E16</f>
        <v>1</v>
      </c>
      <c r="F72" s="42">
        <f>C!F16</f>
        <v>1</v>
      </c>
      <c r="G72" s="42">
        <f>C!G16</f>
        <v>2</v>
      </c>
      <c r="H72" s="43">
        <f>C!H16</f>
        <v>1</v>
      </c>
    </row>
    <row r="73" spans="1:8" ht="12.75">
      <c r="A73" s="44" t="str">
        <f>C!A17</f>
        <v>2. Русенборг - РБ Лейпциг </v>
      </c>
      <c r="B73" s="42">
        <f>C!B17</f>
        <v>2</v>
      </c>
      <c r="C73" s="42">
        <f>C!C17</f>
        <v>1</v>
      </c>
      <c r="D73" s="43">
        <f>C!D17</f>
        <v>2</v>
      </c>
      <c r="E73" s="43">
        <f>C!E17</f>
        <v>2</v>
      </c>
      <c r="F73" s="42">
        <f>C!F17</f>
        <v>1</v>
      </c>
      <c r="G73" s="42">
        <f>C!G17</f>
        <v>1</v>
      </c>
      <c r="H73" s="43">
        <f>C!H17</f>
        <v>2</v>
      </c>
    </row>
    <row r="74" spans="1:8" ht="12.75">
      <c r="A74" s="44" t="str">
        <f>C!A18</f>
        <v>3. Цюрих - Лудогорец </v>
      </c>
      <c r="B74" s="42">
        <f>C!B18</f>
        <v>1</v>
      </c>
      <c r="C74" s="42">
        <f>C!C18</f>
        <v>1</v>
      </c>
      <c r="D74" s="43">
        <f>C!D18</f>
        <v>2</v>
      </c>
      <c r="E74" s="43">
        <f>C!E18</f>
        <v>1</v>
      </c>
      <c r="F74" s="42">
        <f>C!F18</f>
        <v>1</v>
      </c>
      <c r="G74" s="42">
        <f>C!G18</f>
        <v>1</v>
      </c>
      <c r="H74" s="43">
        <f>C!H18</f>
        <v>1</v>
      </c>
    </row>
    <row r="75" spans="1:8" ht="12.75">
      <c r="A75" s="44" t="str">
        <f>C!A19</f>
        <v>4. Айнтрахт - Лацио </v>
      </c>
      <c r="B75" s="42">
        <f>C!B19</f>
        <v>1</v>
      </c>
      <c r="C75" s="42">
        <f>C!C19</f>
        <v>1</v>
      </c>
      <c r="D75" s="43">
        <f>C!D19</f>
        <v>1</v>
      </c>
      <c r="E75" s="43">
        <f>C!E19</f>
        <v>2</v>
      </c>
      <c r="F75" s="42">
        <f>C!F19</f>
        <v>1</v>
      </c>
      <c r="G75" s="42">
        <f>C!G19</f>
        <v>2</v>
      </c>
      <c r="H75" s="43">
        <f>C!H19</f>
        <v>1</v>
      </c>
    </row>
    <row r="76" spans="1:8" ht="12.75">
      <c r="A76" s="44" t="str">
        <f>C!A20</f>
        <v>5. БАТЭ - ПАОК </v>
      </c>
      <c r="B76" s="42" t="str">
        <f>C!B20</f>
        <v>Х2</v>
      </c>
      <c r="C76" s="42">
        <f>C!C20</f>
        <v>1</v>
      </c>
      <c r="D76" s="43" t="str">
        <f>C!D20</f>
        <v>Х</v>
      </c>
      <c r="E76" s="43">
        <f>C!E20</f>
        <v>2</v>
      </c>
      <c r="F76" s="42">
        <f>C!F20</f>
        <v>1</v>
      </c>
      <c r="G76" s="42">
        <f>C!G20</f>
        <v>1</v>
      </c>
      <c r="H76" s="43">
        <f>C!H20</f>
        <v>2</v>
      </c>
    </row>
    <row r="77" spans="1:8" ht="12.75">
      <c r="A77" s="44" t="str">
        <f>C!A21</f>
        <v>6. Краснодар - Севилья </v>
      </c>
      <c r="B77" s="42">
        <f>C!B21</f>
        <v>2</v>
      </c>
      <c r="C77" s="42">
        <f>C!C21</f>
        <v>1</v>
      </c>
      <c r="D77" s="43" t="str">
        <f>C!D21</f>
        <v>1Х</v>
      </c>
      <c r="E77" s="43">
        <f>C!E21</f>
        <v>2</v>
      </c>
      <c r="F77" s="42">
        <f>C!F21</f>
        <v>12</v>
      </c>
      <c r="G77" s="42">
        <f>C!G21</f>
        <v>2</v>
      </c>
      <c r="H77" s="43">
        <f>C!H21</f>
        <v>1</v>
      </c>
    </row>
    <row r="78" spans="1:8" ht="12.75">
      <c r="A78" s="44" t="str">
        <f>C!A22</f>
        <v>7. Мальмё - Бешикташ </v>
      </c>
      <c r="B78" s="42">
        <f>C!B22</f>
        <v>2</v>
      </c>
      <c r="C78" s="42">
        <f>C!C22</f>
        <v>2</v>
      </c>
      <c r="D78" s="43">
        <f>C!D22</f>
        <v>2</v>
      </c>
      <c r="E78" s="43">
        <f>C!E22</f>
        <v>1</v>
      </c>
      <c r="F78" s="42">
        <f>C!F22</f>
        <v>2</v>
      </c>
      <c r="G78" s="42">
        <f>C!G22</f>
        <v>2</v>
      </c>
      <c r="H78" s="43">
        <f>C!H22</f>
        <v>1</v>
      </c>
    </row>
    <row r="79" spans="1:8" ht="12.75">
      <c r="A79" s="44" t="str">
        <f>C!A23</f>
        <v>8. Рейнджерс - Радид Вена </v>
      </c>
      <c r="B79" s="42">
        <f>C!B23</f>
        <v>1</v>
      </c>
      <c r="C79" s="42">
        <f>C!C23</f>
        <v>1</v>
      </c>
      <c r="D79" s="43">
        <f>C!D23</f>
        <v>2</v>
      </c>
      <c r="E79" s="43">
        <f>C!E23</f>
        <v>1</v>
      </c>
      <c r="F79" s="42">
        <f>C!F23</f>
        <v>1</v>
      </c>
      <c r="G79" s="42">
        <f>C!G23</f>
        <v>1</v>
      </c>
      <c r="H79" s="43">
        <f>C!H23</f>
        <v>1</v>
      </c>
    </row>
    <row r="80" spans="1:8" ht="12.75">
      <c r="A80" s="44" t="str">
        <f>C!A24</f>
        <v>9. Спартак М - Вильяреал </v>
      </c>
      <c r="B80" s="42" t="str">
        <f>C!B24</f>
        <v>Х</v>
      </c>
      <c r="C80" s="42">
        <f>C!C24</f>
        <v>1</v>
      </c>
      <c r="D80" s="43" t="str">
        <f>C!D24</f>
        <v>Х</v>
      </c>
      <c r="E80" s="43">
        <f>C!E24</f>
        <v>1</v>
      </c>
      <c r="F80" s="42">
        <f>C!F24</f>
        <v>2</v>
      </c>
      <c r="G80" s="42">
        <f>C!G24</f>
        <v>1</v>
      </c>
      <c r="H80" s="43" t="str">
        <f>C!H24</f>
        <v>Х</v>
      </c>
    </row>
    <row r="81" spans="1:8" ht="12.75">
      <c r="A81" s="44" t="str">
        <f>C!A25</f>
        <v>10. Яблонец - Динамо К </v>
      </c>
      <c r="B81" s="42">
        <f>C!B25</f>
        <v>2</v>
      </c>
      <c r="C81" s="42">
        <f>C!C25</f>
        <v>2</v>
      </c>
      <c r="D81" s="43">
        <f>C!D25</f>
        <v>2</v>
      </c>
      <c r="E81" s="43">
        <f>C!E25</f>
        <v>1</v>
      </c>
      <c r="F81" s="42">
        <f>C!F25</f>
        <v>2</v>
      </c>
      <c r="G81" s="42">
        <f>C!G25</f>
        <v>2</v>
      </c>
      <c r="H81" s="43" t="str">
        <f>C!H25</f>
        <v>Х</v>
      </c>
    </row>
    <row r="82" spans="1:7" ht="12.75">
      <c r="A82" s="39" t="str">
        <f>C!A26</f>
        <v>Угадано </v>
      </c>
      <c r="B82" s="40">
        <f>C!B26</f>
        <v>6</v>
      </c>
      <c r="C82" s="40">
        <f>C!C26</f>
        <v>5</v>
      </c>
      <c r="D82" s="41">
        <f>C!D26</f>
        <v>5</v>
      </c>
      <c r="E82" s="41">
        <f>C!E26</f>
        <v>6</v>
      </c>
      <c r="F82" s="40">
        <f>C!F26</f>
        <v>5</v>
      </c>
      <c r="G82" s="40">
        <f>C!G26</f>
        <v>2</v>
      </c>
    </row>
    <row r="83" spans="1:7" ht="12.75">
      <c r="A83" s="39" t="str">
        <f>C!A27</f>
        <v>Счёт</v>
      </c>
      <c r="B83" s="65" t="str">
        <f>C!B27</f>
        <v>3-2</v>
      </c>
      <c r="C83" s="65"/>
      <c r="D83" s="66" t="str">
        <f>C!D27</f>
        <v>3-4</v>
      </c>
      <c r="E83" s="66"/>
      <c r="F83" s="65" t="str">
        <f>C!F27</f>
        <v>3-0</v>
      </c>
      <c r="G83" s="65"/>
    </row>
    <row r="85" spans="1:8" ht="12.75">
      <c r="A85" s="41" t="str">
        <f>D!A1</f>
        <v>D. 3 тур. 02-03.10. </v>
      </c>
      <c r="B85" s="40" t="str">
        <f>D!B1</f>
        <v>Спа</v>
      </c>
      <c r="C85" s="40" t="str">
        <f>D!C1</f>
        <v>Атл</v>
      </c>
      <c r="D85" s="60" t="str">
        <f>D!D1</f>
        <v>Инт</v>
      </c>
      <c r="E85" s="41" t="str">
        <f>D!E1</f>
        <v>Мил</v>
      </c>
      <c r="F85" s="40" t="str">
        <f>D!F1</f>
        <v>ПСЖ</v>
      </c>
      <c r="G85" s="40" t="str">
        <f>D!G1</f>
        <v>Гур</v>
      </c>
      <c r="H85" s="41" t="str">
        <f>D!H1</f>
        <v>Рез</v>
      </c>
    </row>
    <row r="86" spans="1:8" ht="12.75">
      <c r="A86" s="44" t="str">
        <f>D!A2</f>
        <v>1. Хоффенхайм - М. Сити </v>
      </c>
      <c r="B86" s="42">
        <f>D!B2</f>
        <v>2</v>
      </c>
      <c r="C86" s="42">
        <f>D!C2</f>
        <v>2</v>
      </c>
      <c r="D86" s="43" t="str">
        <f>D!D2</f>
        <v>Х</v>
      </c>
      <c r="E86" s="43">
        <f>D!E2</f>
        <v>1</v>
      </c>
      <c r="F86" s="42">
        <f>D!F2</f>
        <v>2</v>
      </c>
      <c r="G86" s="42">
        <f>D!G2</f>
        <v>2</v>
      </c>
      <c r="H86" s="43">
        <f>D!H2</f>
        <v>2</v>
      </c>
    </row>
    <row r="87" spans="1:8" ht="12.75">
      <c r="A87" s="44" t="str">
        <f>D!A3</f>
        <v>2. АЕК Афины - Бенфика </v>
      </c>
      <c r="B87" s="42">
        <f>D!B3</f>
        <v>1</v>
      </c>
      <c r="C87" s="42">
        <f>D!C3</f>
        <v>2</v>
      </c>
      <c r="D87" s="43">
        <f>D!D3</f>
        <v>1</v>
      </c>
      <c r="E87" s="43">
        <f>D!E3</f>
        <v>1</v>
      </c>
      <c r="F87" s="42">
        <f>D!F3</f>
        <v>2</v>
      </c>
      <c r="G87" s="42">
        <f>D!G3</f>
        <v>1</v>
      </c>
      <c r="H87" s="43">
        <f>D!H3</f>
        <v>2</v>
      </c>
    </row>
    <row r="88" spans="1:8" ht="12.75">
      <c r="A88" s="44" t="str">
        <f>D!A4</f>
        <v>3. Лион - Шахтёр Д </v>
      </c>
      <c r="B88" s="42">
        <f>D!B4</f>
        <v>1</v>
      </c>
      <c r="C88" s="42">
        <f>D!C4</f>
        <v>1</v>
      </c>
      <c r="D88" s="43">
        <f>D!D4</f>
        <v>2</v>
      </c>
      <c r="E88" s="43" t="str">
        <f>D!E4</f>
        <v>Х</v>
      </c>
      <c r="F88" s="42">
        <f>D!F4</f>
        <v>1</v>
      </c>
      <c r="G88" s="42">
        <f>D!G4</f>
        <v>1</v>
      </c>
      <c r="H88" s="43" t="str">
        <f>D!H4</f>
        <v>Х</v>
      </c>
    </row>
    <row r="89" spans="1:8" ht="12.75">
      <c r="A89" s="44" t="str">
        <f>D!A5</f>
        <v>4. М. Юнайтед - Валенсия </v>
      </c>
      <c r="B89" s="42">
        <f>D!B5</f>
        <v>1</v>
      </c>
      <c r="C89" s="42" t="str">
        <f>D!C5</f>
        <v>Х</v>
      </c>
      <c r="D89" s="43">
        <f>D!D5</f>
        <v>1</v>
      </c>
      <c r="E89" s="43">
        <f>D!E5</f>
        <v>1</v>
      </c>
      <c r="F89" s="42">
        <f>D!F5</f>
        <v>1</v>
      </c>
      <c r="G89" s="42">
        <f>D!G5</f>
        <v>1</v>
      </c>
      <c r="H89" s="43" t="str">
        <f>D!H5</f>
        <v>Х</v>
      </c>
    </row>
    <row r="90" spans="1:8" ht="12.75">
      <c r="A90" s="44" t="str">
        <f>D!A6</f>
        <v>5. ЦСКА М - Реал М </v>
      </c>
      <c r="B90" s="42">
        <f>D!B6</f>
        <v>2</v>
      </c>
      <c r="C90" s="42">
        <f>D!C6</f>
        <v>2</v>
      </c>
      <c r="D90" s="43">
        <f>D!D6</f>
        <v>2</v>
      </c>
      <c r="E90" s="43">
        <f>D!E6</f>
        <v>2</v>
      </c>
      <c r="F90" s="42">
        <f>D!F6</f>
        <v>2</v>
      </c>
      <c r="G90" s="42">
        <f>D!G6</f>
        <v>2</v>
      </c>
      <c r="H90" s="43">
        <f>D!H6</f>
        <v>1</v>
      </c>
    </row>
    <row r="91" spans="1:8" ht="12.75">
      <c r="A91" s="44" t="str">
        <f>D!A7</f>
        <v>6. Локомотив М - Шальке </v>
      </c>
      <c r="B91" s="42">
        <f>D!B7</f>
        <v>1</v>
      </c>
      <c r="C91" s="42">
        <f>D!C7</f>
        <v>2</v>
      </c>
      <c r="D91" s="43">
        <f>D!D7</f>
        <v>2</v>
      </c>
      <c r="E91" s="43">
        <f>D!E7</f>
        <v>1</v>
      </c>
      <c r="F91" s="42">
        <f>D!F7</f>
        <v>2</v>
      </c>
      <c r="G91" s="42">
        <f>D!G7</f>
        <v>2</v>
      </c>
      <c r="H91" s="43">
        <f>D!H7</f>
        <v>2</v>
      </c>
    </row>
    <row r="92" spans="1:8" ht="12.75">
      <c r="A92" s="44" t="str">
        <f>D!A8</f>
        <v>7. Наполи - Ливерпуль </v>
      </c>
      <c r="B92" s="42">
        <f>D!B8</f>
        <v>1</v>
      </c>
      <c r="C92" s="42">
        <f>D!C8</f>
        <v>2</v>
      </c>
      <c r="D92" s="43">
        <f>D!D8</f>
        <v>1</v>
      </c>
      <c r="E92" s="43" t="str">
        <f>D!E8</f>
        <v>Х</v>
      </c>
      <c r="F92" s="42">
        <f>D!F8</f>
        <v>21</v>
      </c>
      <c r="G92" s="42">
        <f>D!G8</f>
        <v>2</v>
      </c>
      <c r="H92" s="43">
        <f>D!H8</f>
        <v>1</v>
      </c>
    </row>
    <row r="93" spans="1:8" ht="12.75">
      <c r="A93" s="44" t="str">
        <f>D!A9</f>
        <v>8. Порту - Галатасарай </v>
      </c>
      <c r="B93" s="42">
        <f>D!B9</f>
        <v>1</v>
      </c>
      <c r="C93" s="42">
        <f>D!C9</f>
        <v>1</v>
      </c>
      <c r="D93" s="43">
        <f>D!D9</f>
        <v>2</v>
      </c>
      <c r="E93" s="43">
        <f>D!E9</f>
        <v>1</v>
      </c>
      <c r="F93" s="42">
        <f>D!F9</f>
        <v>1</v>
      </c>
      <c r="G93" s="42">
        <f>D!G9</f>
        <v>1</v>
      </c>
      <c r="H93" s="43">
        <f>D!H9</f>
        <v>1</v>
      </c>
    </row>
    <row r="94" spans="1:8" ht="12.75">
      <c r="A94" s="44" t="str">
        <f>D!A10</f>
        <v>9. ПСВ - Интер </v>
      </c>
      <c r="B94" s="42" t="str">
        <f>D!B10</f>
        <v>Х</v>
      </c>
      <c r="C94" s="42">
        <f>D!C10</f>
        <v>2</v>
      </c>
      <c r="D94" s="43">
        <f>D!D10</f>
        <v>1</v>
      </c>
      <c r="E94" s="43">
        <f>D!E10</f>
        <v>2</v>
      </c>
      <c r="F94" s="42">
        <f>D!F10</f>
        <v>2</v>
      </c>
      <c r="G94" s="42">
        <f>D!G10</f>
        <v>1</v>
      </c>
      <c r="H94" s="43">
        <f>D!H10</f>
        <v>2</v>
      </c>
    </row>
    <row r="95" spans="1:8" ht="12.75">
      <c r="A95" s="44" t="str">
        <f>D!A11</f>
        <v>10. Тоттенхэм - Барселона </v>
      </c>
      <c r="B95" s="42">
        <f>D!B11</f>
        <v>12</v>
      </c>
      <c r="C95" s="42">
        <f>D!C11</f>
        <v>2</v>
      </c>
      <c r="D95" s="43">
        <f>D!D11</f>
        <v>2</v>
      </c>
      <c r="E95" s="43">
        <f>D!E11</f>
        <v>2</v>
      </c>
      <c r="F95" s="42">
        <f>D!F11</f>
        <v>2</v>
      </c>
      <c r="G95" s="42">
        <f>D!G11</f>
        <v>1</v>
      </c>
      <c r="H95" s="43">
        <f>D!H11</f>
        <v>2</v>
      </c>
    </row>
    <row r="96" spans="1:7" ht="12.75">
      <c r="A96" s="39" t="str">
        <f>D!A12</f>
        <v>Угадано </v>
      </c>
      <c r="B96" s="40">
        <f>D!B12</f>
        <v>4</v>
      </c>
      <c r="C96" s="40">
        <f>D!C12</f>
        <v>7</v>
      </c>
      <c r="D96" s="41">
        <f>D!D12</f>
        <v>3</v>
      </c>
      <c r="E96" s="41">
        <f>D!E12</f>
        <v>4</v>
      </c>
      <c r="F96" s="40">
        <f>D!F12</f>
        <v>7</v>
      </c>
      <c r="G96" s="40">
        <f>D!G12</f>
        <v>3</v>
      </c>
    </row>
    <row r="97" spans="1:7" ht="12.75">
      <c r="A97" s="39" t="str">
        <f>D!A13</f>
        <v>Счёт</v>
      </c>
      <c r="B97" s="65" t="str">
        <f>D!B13</f>
        <v>1-4</v>
      </c>
      <c r="C97" s="65"/>
      <c r="D97" s="66" t="str">
        <f>D!D13</f>
        <v>2-3</v>
      </c>
      <c r="E97" s="66"/>
      <c r="F97" s="65" t="str">
        <f>D!F13</f>
        <v>4-0</v>
      </c>
      <c r="G97" s="65"/>
    </row>
    <row r="99" spans="1:8" ht="12.75">
      <c r="A99" s="49" t="str">
        <f>D!A15</f>
        <v>D. 4 тур. 04.10. </v>
      </c>
      <c r="B99" s="40" t="str">
        <f>D!B15</f>
        <v>Гур</v>
      </c>
      <c r="C99" s="40" t="str">
        <f>D!C15</f>
        <v>Спа</v>
      </c>
      <c r="D99" s="41" t="str">
        <f>D!D15</f>
        <v>Атл</v>
      </c>
      <c r="E99" s="60" t="str">
        <f>D!E15</f>
        <v>Инт</v>
      </c>
      <c r="F99" s="40" t="str">
        <f>D!F15</f>
        <v>Мил</v>
      </c>
      <c r="G99" s="40" t="str">
        <f>D!G15</f>
        <v>ПСЖ</v>
      </c>
      <c r="H99" s="41" t="str">
        <f>D!H15</f>
        <v>Рез</v>
      </c>
    </row>
    <row r="100" spans="1:8" ht="12.75">
      <c r="A100" s="50" t="str">
        <f>D!A16</f>
        <v>1. Астана - Ренн </v>
      </c>
      <c r="B100" s="42">
        <f>D!B16</f>
        <v>1</v>
      </c>
      <c r="C100" s="42" t="str">
        <f>D!C16</f>
        <v>Х</v>
      </c>
      <c r="D100" s="43">
        <f>D!D16</f>
        <v>2</v>
      </c>
      <c r="E100" s="43" t="str">
        <f>D!E16</f>
        <v>Х</v>
      </c>
      <c r="F100" s="42">
        <f>D!F16</f>
        <v>2</v>
      </c>
      <c r="G100" s="42">
        <f>D!G16</f>
        <v>1</v>
      </c>
      <c r="H100" s="43">
        <f>D!H16</f>
        <v>1</v>
      </c>
    </row>
    <row r="101" spans="1:8" ht="12.75">
      <c r="A101" s="50" t="str">
        <f>D!A17</f>
        <v>2. Русенборг - РБ Лейпциг </v>
      </c>
      <c r="B101" s="42">
        <f>D!B17</f>
        <v>2</v>
      </c>
      <c r="C101" s="42">
        <f>D!C17</f>
        <v>1</v>
      </c>
      <c r="D101" s="43">
        <f>D!D17</f>
        <v>2</v>
      </c>
      <c r="E101" s="43">
        <f>D!E17</f>
        <v>1</v>
      </c>
      <c r="F101" s="42">
        <f>D!F17</f>
        <v>1</v>
      </c>
      <c r="G101" s="42">
        <f>D!G17</f>
        <v>2</v>
      </c>
      <c r="H101" s="43">
        <f>D!H17</f>
        <v>2</v>
      </c>
    </row>
    <row r="102" spans="1:8" ht="12.75">
      <c r="A102" s="50" t="str">
        <f>D!A18</f>
        <v>3. Цюрих - Лудогорец </v>
      </c>
      <c r="B102" s="42">
        <f>D!B18</f>
        <v>1</v>
      </c>
      <c r="C102" s="42">
        <f>D!C18</f>
        <v>1</v>
      </c>
      <c r="D102" s="43">
        <f>D!D18</f>
        <v>1</v>
      </c>
      <c r="E102" s="43">
        <f>D!E18</f>
        <v>2</v>
      </c>
      <c r="F102" s="42">
        <f>D!F18</f>
        <v>1</v>
      </c>
      <c r="G102" s="42" t="str">
        <f>D!G18</f>
        <v>Х</v>
      </c>
      <c r="H102" s="43">
        <f>D!H18</f>
        <v>1</v>
      </c>
    </row>
    <row r="103" spans="1:8" ht="12.75">
      <c r="A103" s="50" t="str">
        <f>D!A19</f>
        <v>4. Айнтрахт - Лацио </v>
      </c>
      <c r="B103" s="42">
        <f>D!B19</f>
        <v>1</v>
      </c>
      <c r="C103" s="42">
        <f>D!C19</f>
        <v>1</v>
      </c>
      <c r="D103" s="43">
        <f>D!D19</f>
        <v>2</v>
      </c>
      <c r="E103" s="43">
        <f>D!E19</f>
        <v>1</v>
      </c>
      <c r="F103" s="42" t="str">
        <f>D!F19</f>
        <v>Х</v>
      </c>
      <c r="G103" s="42">
        <f>D!G19</f>
        <v>1</v>
      </c>
      <c r="H103" s="43">
        <f>D!H19</f>
        <v>1</v>
      </c>
    </row>
    <row r="104" spans="1:8" ht="12.75">
      <c r="A104" s="50" t="str">
        <f>D!A20</f>
        <v>5. БАТЭ - ПАОК </v>
      </c>
      <c r="B104" s="42">
        <f>D!B20</f>
        <v>1</v>
      </c>
      <c r="C104" s="42" t="str">
        <f>D!C20</f>
        <v>Х</v>
      </c>
      <c r="D104" s="43">
        <f>D!D20</f>
        <v>2</v>
      </c>
      <c r="E104" s="43">
        <f>D!E20</f>
        <v>2</v>
      </c>
      <c r="F104" s="42">
        <f>D!F20</f>
        <v>2</v>
      </c>
      <c r="G104" s="42">
        <f>D!G20</f>
        <v>2</v>
      </c>
      <c r="H104" s="43">
        <f>D!H20</f>
        <v>2</v>
      </c>
    </row>
    <row r="105" spans="1:8" ht="12.75">
      <c r="A105" s="50" t="str">
        <f>D!A21</f>
        <v>6. Краснодар - Севилья </v>
      </c>
      <c r="B105" s="42">
        <f>D!B21</f>
        <v>1</v>
      </c>
      <c r="C105" s="42">
        <f>D!C21</f>
        <v>2</v>
      </c>
      <c r="D105" s="43">
        <f>D!D21</f>
        <v>2</v>
      </c>
      <c r="E105" s="43">
        <f>D!E21</f>
        <v>2</v>
      </c>
      <c r="F105" s="42">
        <f>D!F21</f>
        <v>2</v>
      </c>
      <c r="G105" s="42">
        <f>D!G21</f>
        <v>2</v>
      </c>
      <c r="H105" s="43">
        <f>D!H21</f>
        <v>1</v>
      </c>
    </row>
    <row r="106" spans="1:8" ht="12.75">
      <c r="A106" s="50" t="str">
        <f>D!A22</f>
        <v>7. Мальмё - Бешикташ </v>
      </c>
      <c r="B106" s="42">
        <f>D!B22</f>
        <v>2</v>
      </c>
      <c r="C106" s="42">
        <f>D!C22</f>
        <v>2</v>
      </c>
      <c r="D106" s="43">
        <f>D!D22</f>
        <v>2</v>
      </c>
      <c r="E106" s="43">
        <f>D!E22</f>
        <v>1</v>
      </c>
      <c r="F106" s="42">
        <f>D!F22</f>
        <v>2</v>
      </c>
      <c r="G106" s="42">
        <f>D!G22</f>
        <v>2</v>
      </c>
      <c r="H106" s="43">
        <f>D!H22</f>
        <v>1</v>
      </c>
    </row>
    <row r="107" spans="1:8" ht="12.75">
      <c r="A107" s="50" t="str">
        <f>D!A23</f>
        <v>8. Рейнджерс - Радид Вена </v>
      </c>
      <c r="B107" s="42">
        <f>D!B23</f>
        <v>1</v>
      </c>
      <c r="C107" s="42">
        <f>D!C23</f>
        <v>1</v>
      </c>
      <c r="D107" s="43">
        <f>D!D23</f>
        <v>1</v>
      </c>
      <c r="E107" s="43">
        <f>D!E23</f>
        <v>2</v>
      </c>
      <c r="F107" s="42">
        <f>D!F23</f>
        <v>1</v>
      </c>
      <c r="G107" s="42">
        <f>D!G23</f>
        <v>1</v>
      </c>
      <c r="H107" s="43">
        <f>D!H23</f>
        <v>1</v>
      </c>
    </row>
    <row r="108" spans="1:8" ht="12.75">
      <c r="A108" s="50" t="str">
        <f>D!A24</f>
        <v>9. Спартак М - Вильяреал </v>
      </c>
      <c r="B108" s="42">
        <f>D!B24</f>
        <v>1</v>
      </c>
      <c r="C108" s="42" t="str">
        <f>D!C24</f>
        <v>Х</v>
      </c>
      <c r="D108" s="43">
        <f>D!D24</f>
        <v>2</v>
      </c>
      <c r="E108" s="43">
        <f>D!E24</f>
        <v>1</v>
      </c>
      <c r="F108" s="42">
        <f>D!F24</f>
        <v>2</v>
      </c>
      <c r="G108" s="42">
        <f>D!G24</f>
        <v>2</v>
      </c>
      <c r="H108" s="43" t="str">
        <f>D!H24</f>
        <v>Х</v>
      </c>
    </row>
    <row r="109" spans="1:8" ht="12.75">
      <c r="A109" s="50" t="str">
        <f>D!A25</f>
        <v>10. Яблонец - Динамо К </v>
      </c>
      <c r="B109" s="42" t="str">
        <f>D!B25</f>
        <v>1Х</v>
      </c>
      <c r="C109" s="42" t="str">
        <f>D!C25</f>
        <v>Х</v>
      </c>
      <c r="D109" s="43">
        <f>D!D25</f>
        <v>2</v>
      </c>
      <c r="E109" s="43">
        <f>D!E25</f>
        <v>2</v>
      </c>
      <c r="F109" s="42" t="str">
        <f>D!F25</f>
        <v>Х1</v>
      </c>
      <c r="G109" s="42">
        <f>D!G25</f>
        <v>2</v>
      </c>
      <c r="H109" s="43" t="str">
        <f>D!H25</f>
        <v>Х</v>
      </c>
    </row>
    <row r="110" spans="1:7" ht="12.75">
      <c r="A110" s="39" t="str">
        <f>D!A26</f>
        <v>Угадано </v>
      </c>
      <c r="B110" s="40">
        <f>D!B26</f>
        <v>7</v>
      </c>
      <c r="C110" s="40">
        <f>D!C26</f>
        <v>5</v>
      </c>
      <c r="D110" s="41">
        <f>D!D26</f>
        <v>4</v>
      </c>
      <c r="E110" s="41">
        <f>D!E26</f>
        <v>3</v>
      </c>
      <c r="F110" s="40">
        <f>D!F26</f>
        <v>4</v>
      </c>
      <c r="G110" s="40">
        <f>D!G26</f>
        <v>5</v>
      </c>
    </row>
    <row r="111" spans="1:7" ht="12.75">
      <c r="A111" s="39" t="str">
        <f>D!A27</f>
        <v>Счёт</v>
      </c>
      <c r="B111" s="67" t="str">
        <f>D!B27</f>
        <v>3-1</v>
      </c>
      <c r="C111" s="68"/>
      <c r="D111" s="69" t="str">
        <f>D!D27</f>
        <v>3-2</v>
      </c>
      <c r="E111" s="70"/>
      <c r="F111" s="67" t="str">
        <f>D!F27</f>
        <v>2-3</v>
      </c>
      <c r="G111" s="68"/>
    </row>
    <row r="112" spans="2:7" ht="12.75">
      <c r="B112" s="1"/>
      <c r="C112" s="1"/>
      <c r="D112" s="1"/>
      <c r="E112" s="1"/>
      <c r="F112" s="1"/>
      <c r="G112" s="1"/>
    </row>
  </sheetData>
  <sheetProtection/>
  <mergeCells count="24">
    <mergeCell ref="B111:C111"/>
    <mergeCell ref="D111:E111"/>
    <mergeCell ref="F111:G111"/>
    <mergeCell ref="B83:C83"/>
    <mergeCell ref="D83:E83"/>
    <mergeCell ref="F83:G83"/>
    <mergeCell ref="B97:C97"/>
    <mergeCell ref="D97:E97"/>
    <mergeCell ref="F97:G97"/>
    <mergeCell ref="B69:C69"/>
    <mergeCell ref="D69:E69"/>
    <mergeCell ref="F69:G69"/>
    <mergeCell ref="D41:E41"/>
    <mergeCell ref="F41:G41"/>
    <mergeCell ref="B55:C55"/>
    <mergeCell ref="D55:E55"/>
    <mergeCell ref="F55:G55"/>
    <mergeCell ref="B41:C41"/>
    <mergeCell ref="B13:C13"/>
    <mergeCell ref="D13:E13"/>
    <mergeCell ref="F13:G13"/>
    <mergeCell ref="B27:C27"/>
    <mergeCell ref="D27:E27"/>
    <mergeCell ref="F27:G27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11.625" style="0" customWidth="1"/>
    <col min="2" max="2" width="30.75390625" style="45" customWidth="1"/>
  </cols>
  <sheetData>
    <row r="1" spans="1:2" ht="12.75">
      <c r="A1" s="46" t="s">
        <v>25</v>
      </c>
      <c r="B1" s="48">
        <v>3</v>
      </c>
    </row>
    <row r="2" spans="1:2" ht="12.75">
      <c r="A2" s="46" t="s">
        <v>26</v>
      </c>
      <c r="B2" s="48" t="s">
        <v>51</v>
      </c>
    </row>
    <row r="3" ht="12.75">
      <c r="B3" s="47" t="s">
        <v>31</v>
      </c>
    </row>
    <row r="4" ht="12.75">
      <c r="B4" s="47" t="s">
        <v>32</v>
      </c>
    </row>
    <row r="5" ht="12.75">
      <c r="B5" s="47" t="s">
        <v>33</v>
      </c>
    </row>
    <row r="6" ht="12.75">
      <c r="B6" s="47" t="s">
        <v>34</v>
      </c>
    </row>
    <row r="7" ht="12.75">
      <c r="B7" s="47" t="s">
        <v>35</v>
      </c>
    </row>
    <row r="8" ht="12.75">
      <c r="B8" s="47" t="s">
        <v>36</v>
      </c>
    </row>
    <row r="9" ht="12.75">
      <c r="B9" s="47" t="s">
        <v>37</v>
      </c>
    </row>
    <row r="10" ht="12.75">
      <c r="B10" s="47" t="s">
        <v>38</v>
      </c>
    </row>
    <row r="11" ht="12.75">
      <c r="B11" s="47" t="s">
        <v>39</v>
      </c>
    </row>
    <row r="12" ht="12.75">
      <c r="B12" s="47" t="s">
        <v>40</v>
      </c>
    </row>
    <row r="14" spans="1:2" ht="12.75">
      <c r="A14" s="46" t="s">
        <v>25</v>
      </c>
      <c r="B14" s="48">
        <v>4</v>
      </c>
    </row>
    <row r="15" spans="1:2" ht="12.75">
      <c r="A15" s="46" t="s">
        <v>26</v>
      </c>
      <c r="B15" s="48" t="s">
        <v>52</v>
      </c>
    </row>
    <row r="16" ht="12.75">
      <c r="B16" s="47" t="s">
        <v>41</v>
      </c>
    </row>
    <row r="17" ht="12.75">
      <c r="B17" s="47" t="s">
        <v>42</v>
      </c>
    </row>
    <row r="18" ht="12.75">
      <c r="B18" s="47" t="s">
        <v>43</v>
      </c>
    </row>
    <row r="19" ht="12.75">
      <c r="B19" s="47" t="s">
        <v>44</v>
      </c>
    </row>
    <row r="20" ht="12.75">
      <c r="B20" s="47" t="s">
        <v>45</v>
      </c>
    </row>
    <row r="21" ht="12.75">
      <c r="B21" s="47" t="s">
        <v>46</v>
      </c>
    </row>
    <row r="22" ht="12.75">
      <c r="B22" s="47" t="s">
        <v>47</v>
      </c>
    </row>
    <row r="23" ht="12.75">
      <c r="B23" s="47" t="s">
        <v>48</v>
      </c>
    </row>
    <row r="24" ht="12.75">
      <c r="B24" s="47" t="s">
        <v>49</v>
      </c>
    </row>
    <row r="25" ht="12.75">
      <c r="B25" s="47" t="s"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Night</cp:lastModifiedBy>
  <cp:lastPrinted>2016-09-12T05:30:35Z</cp:lastPrinted>
  <dcterms:created xsi:type="dcterms:W3CDTF">2012-09-24T11:34:36Z</dcterms:created>
  <dcterms:modified xsi:type="dcterms:W3CDTF">2018-10-04T21:15:44Z</dcterms:modified>
  <cp:category/>
  <cp:version/>
  <cp:contentType/>
  <cp:contentStatus/>
</cp:coreProperties>
</file>